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son\OneDrive\Documentos\02-Facens\03-Material Disponibilizado\03 - TCC - Tecnológico\07-TCC - PlanilhaAreaInfluencia - Melissa\"/>
    </mc:Choice>
  </mc:AlternateContent>
  <bookViews>
    <workbookView xWindow="0" yWindow="0" windowWidth="24000" windowHeight="8835"/>
  </bookViews>
  <sheets>
    <sheet name="DIMENSIONAMENTO DE PILARES" sheetId="2" r:id="rId1"/>
  </sheets>
  <definedNames>
    <definedName name="_xlnm.Print_Area" localSheetId="0">'DIMENSIONAMENTO DE PILARES'!$A$1:$AY$55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W21" i="2" s="1"/>
  <c r="K20" i="2"/>
  <c r="W20" i="2" s="1"/>
  <c r="K13" i="2"/>
  <c r="W13" i="2" s="1"/>
  <c r="K11" i="2"/>
  <c r="W11" i="2" s="1"/>
  <c r="K10" i="2"/>
  <c r="O10" i="2" s="1"/>
  <c r="H19" i="2"/>
  <c r="H16" i="2"/>
  <c r="H18" i="2"/>
  <c r="H17" i="2"/>
  <c r="K17" i="2" s="1"/>
  <c r="H15" i="2"/>
  <c r="H14" i="2"/>
  <c r="K14" i="2" s="1"/>
  <c r="E18" i="2"/>
  <c r="E19" i="2"/>
  <c r="E16" i="2"/>
  <c r="E15" i="2"/>
  <c r="E12" i="2"/>
  <c r="K12" i="2" s="1"/>
  <c r="K19" i="2" l="1"/>
  <c r="W19" i="2" s="1"/>
  <c r="K18" i="2"/>
  <c r="S18" i="2" s="1"/>
  <c r="S14" i="2"/>
  <c r="W14" i="2"/>
  <c r="O14" i="2"/>
  <c r="K15" i="2"/>
  <c r="W15" i="2" s="1"/>
  <c r="K16" i="2"/>
  <c r="S16" i="2" s="1"/>
  <c r="S19" i="2"/>
  <c r="W12" i="2"/>
  <c r="O12" i="2"/>
  <c r="S12" i="2"/>
  <c r="O16" i="2"/>
  <c r="S17" i="2"/>
  <c r="W17" i="2"/>
  <c r="O17" i="2"/>
  <c r="S11" i="2"/>
  <c r="S20" i="2"/>
  <c r="S13" i="2"/>
  <c r="S21" i="2"/>
  <c r="W10" i="2"/>
  <c r="O11" i="2"/>
  <c r="S10" i="2"/>
  <c r="O20" i="2"/>
  <c r="AD20" i="2" s="1"/>
  <c r="AJ20" i="2" s="1"/>
  <c r="AM20" i="2" s="1"/>
  <c r="AU20" i="2" s="1"/>
  <c r="O13" i="2"/>
  <c r="AD13" i="2" s="1"/>
  <c r="AJ13" i="2" s="1"/>
  <c r="AM13" i="2" s="1"/>
  <c r="AU13" i="2" s="1"/>
  <c r="O21" i="2"/>
  <c r="AD21" i="2" s="1"/>
  <c r="AJ21" i="2" s="1"/>
  <c r="AM21" i="2" s="1"/>
  <c r="AU21" i="2" s="1"/>
  <c r="W16" i="2" l="1"/>
  <c r="AD16" i="2" s="1"/>
  <c r="AJ16" i="2" s="1"/>
  <c r="AM16" i="2" s="1"/>
  <c r="AU16" i="2" s="1"/>
  <c r="O18" i="2"/>
  <c r="AD18" i="2" s="1"/>
  <c r="AJ18" i="2" s="1"/>
  <c r="AM18" i="2" s="1"/>
  <c r="AU18" i="2" s="1"/>
  <c r="O19" i="2"/>
  <c r="AD19" i="2" s="1"/>
  <c r="AJ19" i="2" s="1"/>
  <c r="AM19" i="2" s="1"/>
  <c r="AU19" i="2" s="1"/>
  <c r="AD10" i="2"/>
  <c r="AJ10" i="2" s="1"/>
  <c r="AM10" i="2" s="1"/>
  <c r="AU10" i="2" s="1"/>
  <c r="O15" i="2"/>
  <c r="AD15" i="2" s="1"/>
  <c r="AJ15" i="2" s="1"/>
  <c r="AM15" i="2" s="1"/>
  <c r="AU15" i="2" s="1"/>
  <c r="W18" i="2"/>
  <c r="S15" i="2"/>
  <c r="AD14" i="2"/>
  <c r="AJ14" i="2" s="1"/>
  <c r="AM14" i="2" s="1"/>
  <c r="AU14" i="2" s="1"/>
  <c r="AD11" i="2"/>
  <c r="AJ11" i="2" s="1"/>
  <c r="AM11" i="2" s="1"/>
  <c r="AU11" i="2" s="1"/>
  <c r="AD12" i="2"/>
  <c r="AJ12" i="2" s="1"/>
  <c r="AM12" i="2" s="1"/>
  <c r="AU12" i="2" s="1"/>
  <c r="AD17" i="2"/>
  <c r="AJ17" i="2" s="1"/>
  <c r="AM17" i="2" s="1"/>
  <c r="AU17" i="2" s="1"/>
</calcChain>
</file>

<file path=xl/sharedStrings.xml><?xml version="1.0" encoding="utf-8"?>
<sst xmlns="http://schemas.openxmlformats.org/spreadsheetml/2006/main" count="43" uniqueCount="31">
  <si>
    <t>P1=P2</t>
  </si>
  <si>
    <t>P9</t>
  </si>
  <si>
    <t>P3=P6</t>
  </si>
  <si>
    <t>P4=P5</t>
  </si>
  <si>
    <t>P7=P11</t>
  </si>
  <si>
    <t>P8=P10</t>
  </si>
  <si>
    <t>P12=P16</t>
  </si>
  <si>
    <t>P13=P15</t>
  </si>
  <si>
    <t>P14</t>
  </si>
  <si>
    <t>PILAR</t>
  </si>
  <si>
    <t>LADO HORIZ. (M)</t>
  </si>
  <si>
    <t>LADO VERT. (M)</t>
  </si>
  <si>
    <t>ÁREA DE INFLUÊNCIA (M²)</t>
  </si>
  <si>
    <t>FUNDAÇÃO</t>
  </si>
  <si>
    <t>PAV. TIPO (EDÍFICIO)</t>
  </si>
  <si>
    <t>OUTRAS</t>
  </si>
  <si>
    <t>PAV. COBERT.</t>
  </si>
  <si>
    <t>TOTAL</t>
  </si>
  <si>
    <t>PILAR TEM FLEXÃO?</t>
  </si>
  <si>
    <t>ÁREA (CM²)</t>
  </si>
  <si>
    <t>ÁREA ADOTADA (CM²)</t>
  </si>
  <si>
    <t>LARGURA DO PILAR (CM)</t>
  </si>
  <si>
    <t>ALTURA DO PILAR (CM)</t>
  </si>
  <si>
    <t>F - CARGA ACUMULADA EM SERVIÇO POR PAVIMENTO (kN)</t>
  </si>
  <si>
    <t>Sim</t>
  </si>
  <si>
    <t>Não</t>
  </si>
  <si>
    <t>P17=P20</t>
  </si>
  <si>
    <t>P18=P19</t>
  </si>
  <si>
    <t xml:space="preserve">ELABORADA POR: MELISSA TAMBELLI DINIZ ROMERA.                           </t>
  </si>
  <si>
    <t>ANO: 2017.</t>
  </si>
  <si>
    <t>PROFESSOR ORIENTADOR: WILSON TADEU ROSA FILHO.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</si>
</sst>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4" xfId="0" applyBorder="1"/>
    <xf numFmtId="0" fontId="0" fillId="0" borderId="2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3" xfId="0" applyBorder="1"/>
    <xf numFmtId="164" fontId="0" fillId="0" borderId="28" xfId="0" applyNumberFormat="1" applyBorder="1"/>
    <xf numFmtId="164" fontId="0" fillId="0" borderId="18" xfId="0" applyNumberFormat="1" applyBorder="1"/>
    <xf numFmtId="164" fontId="0" fillId="0" borderId="0" xfId="0" applyNumberFormat="1"/>
    <xf numFmtId="2" fontId="0" fillId="0" borderId="28" xfId="0" applyNumberFormat="1" applyBorder="1"/>
    <xf numFmtId="2" fontId="0" fillId="0" borderId="18" xfId="0" applyNumberFormat="1" applyBorder="1"/>
    <xf numFmtId="2" fontId="0" fillId="0" borderId="21" xfId="0" applyNumberFormat="1" applyBorder="1"/>
    <xf numFmtId="2" fontId="0" fillId="0" borderId="0" xfId="0" applyNumberFormat="1"/>
    <xf numFmtId="164" fontId="0" fillId="0" borderId="23" xfId="0" applyNumberFormat="1" applyBorder="1"/>
    <xf numFmtId="2" fontId="0" fillId="0" borderId="23" xfId="0" applyNumberFormat="1" applyBorder="1"/>
    <xf numFmtId="0" fontId="0" fillId="0" borderId="29" xfId="0" applyBorder="1"/>
    <xf numFmtId="164" fontId="0" fillId="0" borderId="29" xfId="0" applyNumberFormat="1" applyBorder="1"/>
    <xf numFmtId="2" fontId="0" fillId="0" borderId="29" xfId="0" applyNumberFormat="1" applyBorder="1"/>
    <xf numFmtId="2" fontId="0" fillId="0" borderId="33" xfId="0" applyNumberFormat="1" applyBorder="1"/>
    <xf numFmtId="0" fontId="0" fillId="0" borderId="34" xfId="0" applyBorder="1"/>
    <xf numFmtId="164" fontId="0" fillId="0" borderId="34" xfId="0" applyNumberFormat="1" applyBorder="1"/>
    <xf numFmtId="2" fontId="0" fillId="0" borderId="34" xfId="0" applyNumberFormat="1" applyBorder="1"/>
    <xf numFmtId="0" fontId="0" fillId="0" borderId="35" xfId="0" applyBorder="1"/>
    <xf numFmtId="164" fontId="0" fillId="0" borderId="35" xfId="0" applyNumberFormat="1" applyBorder="1"/>
    <xf numFmtId="2" fontId="0" fillId="0" borderId="35" xfId="0" applyNumberFormat="1" applyBorder="1"/>
    <xf numFmtId="2" fontId="0" fillId="0" borderId="42" xfId="0" applyNumberFormat="1" applyBorder="1"/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95251</xdr:rowOff>
    </xdr:from>
    <xdr:to>
      <xdr:col>10</xdr:col>
      <xdr:colOff>0</xdr:colOff>
      <xdr:row>3</xdr:row>
      <xdr:rowOff>125932</xdr:rowOff>
    </xdr:to>
    <xdr:pic>
      <xdr:nvPicPr>
        <xdr:cNvPr id="2" name="Imagem 1" descr="Novo logo FACENS 2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42901"/>
          <a:ext cx="1885950" cy="525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tabSelected="1" view="pageBreakPreview" zoomScale="70" zoomScaleNormal="100" zoomScaleSheetLayoutView="70" workbookViewId="0">
      <selection activeCell="W10" sqref="W10:Z10"/>
    </sheetView>
  </sheetViews>
  <sheetFormatPr defaultRowHeight="15" x14ac:dyDescent="0.25"/>
  <cols>
    <col min="1" max="4" width="3.7109375" customWidth="1"/>
    <col min="5" max="10" width="3.7109375" style="14" customWidth="1"/>
    <col min="11" max="32" width="3.7109375" style="18" customWidth="1"/>
    <col min="33" max="35" width="3.7109375" customWidth="1"/>
    <col min="36" max="42" width="3.7109375" style="18" customWidth="1"/>
    <col min="43" max="51" width="3.7109375" customWidth="1"/>
  </cols>
  <sheetData>
    <row r="1" spans="1:51" ht="18.75" customHeight="1" thickBot="1" x14ac:dyDescent="0.3">
      <c r="A1" s="1"/>
      <c r="B1" s="10"/>
      <c r="C1" s="10"/>
      <c r="D1" s="10"/>
      <c r="E1" s="12"/>
      <c r="F1" s="12"/>
      <c r="G1" s="12"/>
      <c r="H1" s="12"/>
      <c r="I1" s="12"/>
      <c r="J1" s="12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0"/>
      <c r="AH1" s="10"/>
      <c r="AI1" s="10"/>
      <c r="AJ1" s="15"/>
      <c r="AK1" s="15"/>
      <c r="AL1" s="15"/>
      <c r="AM1" s="15"/>
      <c r="AN1" s="15"/>
      <c r="AO1" s="15"/>
      <c r="AP1" s="15"/>
      <c r="AQ1" s="10"/>
      <c r="AR1" s="10"/>
      <c r="AS1" s="10"/>
      <c r="AT1" s="10"/>
      <c r="AU1" s="10"/>
      <c r="AV1" s="10"/>
      <c r="AW1" s="10"/>
      <c r="AX1" s="10"/>
      <c r="AY1" s="2"/>
    </row>
    <row r="2" spans="1:51" ht="18.75" customHeight="1" x14ac:dyDescent="0.25">
      <c r="A2" s="8"/>
      <c r="B2" s="60" t="s">
        <v>30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2"/>
      <c r="AY2" s="9"/>
    </row>
    <row r="3" spans="1:51" ht="18.75" customHeight="1" x14ac:dyDescent="0.25">
      <c r="A3" s="8"/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5"/>
      <c r="AY3" s="9"/>
    </row>
    <row r="4" spans="1:51" ht="18.75" customHeight="1" thickBot="1" x14ac:dyDescent="0.3">
      <c r="A4" s="8"/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8"/>
      <c r="AY4" s="9"/>
    </row>
    <row r="5" spans="1:51" ht="18.75" customHeight="1" thickBot="1" x14ac:dyDescent="0.3">
      <c r="A5" s="8"/>
      <c r="B5" s="21"/>
      <c r="C5" s="21"/>
      <c r="D5" s="21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1"/>
      <c r="AH5" s="21"/>
      <c r="AI5" s="21"/>
      <c r="AJ5" s="23"/>
      <c r="AK5" s="23"/>
      <c r="AL5" s="23"/>
      <c r="AM5" s="23"/>
      <c r="AN5" s="23"/>
      <c r="AO5" s="23"/>
      <c r="AP5" s="23"/>
      <c r="AQ5" s="21"/>
      <c r="AR5" s="21"/>
      <c r="AS5" s="21"/>
      <c r="AT5" s="21"/>
      <c r="AU5" s="21"/>
      <c r="AV5" s="21"/>
      <c r="AW5" s="21"/>
      <c r="AX5" s="21"/>
      <c r="AY5" s="9"/>
    </row>
    <row r="6" spans="1:51" ht="18.75" customHeight="1" x14ac:dyDescent="0.25">
      <c r="A6" s="8"/>
      <c r="B6" s="45" t="s">
        <v>9</v>
      </c>
      <c r="C6" s="46"/>
      <c r="D6" s="46"/>
      <c r="E6" s="54" t="s">
        <v>12</v>
      </c>
      <c r="F6" s="54"/>
      <c r="G6" s="54"/>
      <c r="H6" s="54"/>
      <c r="I6" s="54"/>
      <c r="J6" s="54"/>
      <c r="K6" s="54"/>
      <c r="L6" s="54"/>
      <c r="M6" s="54"/>
      <c r="N6" s="54"/>
      <c r="O6" s="53" t="s">
        <v>23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5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7"/>
      <c r="AY6" s="9"/>
    </row>
    <row r="7" spans="1:51" ht="18.75" customHeight="1" x14ac:dyDescent="0.25">
      <c r="A7" s="8"/>
      <c r="B7" s="47"/>
      <c r="C7" s="48"/>
      <c r="D7" s="48"/>
      <c r="E7" s="44" t="s">
        <v>10</v>
      </c>
      <c r="F7" s="44"/>
      <c r="G7" s="44"/>
      <c r="H7" s="44" t="s">
        <v>11</v>
      </c>
      <c r="I7" s="44"/>
      <c r="J7" s="44"/>
      <c r="K7" s="43" t="s">
        <v>12</v>
      </c>
      <c r="L7" s="43"/>
      <c r="M7" s="43"/>
      <c r="N7" s="43"/>
      <c r="O7" s="43" t="s">
        <v>13</v>
      </c>
      <c r="P7" s="43"/>
      <c r="Q7" s="43"/>
      <c r="R7" s="43"/>
      <c r="S7" s="43" t="s">
        <v>14</v>
      </c>
      <c r="T7" s="43"/>
      <c r="U7" s="43"/>
      <c r="V7" s="43"/>
      <c r="W7" s="43" t="s">
        <v>16</v>
      </c>
      <c r="X7" s="43"/>
      <c r="Y7" s="43"/>
      <c r="Z7" s="43"/>
      <c r="AA7" s="41" t="s">
        <v>15</v>
      </c>
      <c r="AB7" s="41"/>
      <c r="AC7" s="41"/>
      <c r="AD7" s="41" t="s">
        <v>17</v>
      </c>
      <c r="AE7" s="41"/>
      <c r="AF7" s="41"/>
      <c r="AG7" s="42" t="s">
        <v>18</v>
      </c>
      <c r="AH7" s="42"/>
      <c r="AI7" s="42"/>
      <c r="AJ7" s="43" t="s">
        <v>19</v>
      </c>
      <c r="AK7" s="43"/>
      <c r="AL7" s="43"/>
      <c r="AM7" s="43" t="s">
        <v>20</v>
      </c>
      <c r="AN7" s="43"/>
      <c r="AO7" s="43"/>
      <c r="AP7" s="43"/>
      <c r="AQ7" s="42" t="s">
        <v>21</v>
      </c>
      <c r="AR7" s="42"/>
      <c r="AS7" s="42"/>
      <c r="AT7" s="42"/>
      <c r="AU7" s="42" t="s">
        <v>22</v>
      </c>
      <c r="AV7" s="42"/>
      <c r="AW7" s="42"/>
      <c r="AX7" s="52"/>
      <c r="AY7" s="9"/>
    </row>
    <row r="8" spans="1:51" ht="18.75" customHeight="1" x14ac:dyDescent="0.25">
      <c r="A8" s="8"/>
      <c r="B8" s="47"/>
      <c r="C8" s="48"/>
      <c r="D8" s="48"/>
      <c r="E8" s="44"/>
      <c r="F8" s="44"/>
      <c r="G8" s="44"/>
      <c r="H8" s="44"/>
      <c r="I8" s="44"/>
      <c r="J8" s="44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1"/>
      <c r="AB8" s="41"/>
      <c r="AC8" s="41"/>
      <c r="AD8" s="41"/>
      <c r="AE8" s="41"/>
      <c r="AF8" s="41"/>
      <c r="AG8" s="42"/>
      <c r="AH8" s="42"/>
      <c r="AI8" s="42"/>
      <c r="AJ8" s="43"/>
      <c r="AK8" s="43"/>
      <c r="AL8" s="43"/>
      <c r="AM8" s="43"/>
      <c r="AN8" s="43"/>
      <c r="AO8" s="43"/>
      <c r="AP8" s="43"/>
      <c r="AQ8" s="42"/>
      <c r="AR8" s="42"/>
      <c r="AS8" s="42"/>
      <c r="AT8" s="42"/>
      <c r="AU8" s="42"/>
      <c r="AV8" s="42"/>
      <c r="AW8" s="42"/>
      <c r="AX8" s="52"/>
      <c r="AY8" s="9"/>
    </row>
    <row r="9" spans="1:51" ht="18.75" customHeight="1" x14ac:dyDescent="0.25">
      <c r="A9" s="8"/>
      <c r="B9" s="47"/>
      <c r="C9" s="48"/>
      <c r="D9" s="48"/>
      <c r="E9" s="44"/>
      <c r="F9" s="44"/>
      <c r="G9" s="44"/>
      <c r="H9" s="44"/>
      <c r="I9" s="44"/>
      <c r="J9" s="44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1"/>
      <c r="AB9" s="41"/>
      <c r="AC9" s="41"/>
      <c r="AD9" s="41"/>
      <c r="AE9" s="41"/>
      <c r="AF9" s="41"/>
      <c r="AG9" s="42"/>
      <c r="AH9" s="42"/>
      <c r="AI9" s="42"/>
      <c r="AJ9" s="43"/>
      <c r="AK9" s="43"/>
      <c r="AL9" s="43"/>
      <c r="AM9" s="43"/>
      <c r="AN9" s="43"/>
      <c r="AO9" s="43"/>
      <c r="AP9" s="43"/>
      <c r="AQ9" s="42"/>
      <c r="AR9" s="42"/>
      <c r="AS9" s="42"/>
      <c r="AT9" s="42"/>
      <c r="AU9" s="42"/>
      <c r="AV9" s="42"/>
      <c r="AW9" s="42"/>
      <c r="AX9" s="52"/>
      <c r="AY9" s="9"/>
    </row>
    <row r="10" spans="1:51" ht="18.75" customHeight="1" x14ac:dyDescent="0.25">
      <c r="A10" s="8"/>
      <c r="B10" s="38" t="s">
        <v>0</v>
      </c>
      <c r="C10" s="39"/>
      <c r="D10" s="39"/>
      <c r="E10" s="40">
        <v>1.34</v>
      </c>
      <c r="F10" s="40"/>
      <c r="G10" s="40"/>
      <c r="H10" s="40">
        <v>1.615</v>
      </c>
      <c r="I10" s="40"/>
      <c r="J10" s="40"/>
      <c r="K10" s="51">
        <f>E10*H10</f>
        <v>2.1640999999999999</v>
      </c>
      <c r="L10" s="51"/>
      <c r="M10" s="51"/>
      <c r="N10" s="51"/>
      <c r="O10" s="51">
        <f>6*K10</f>
        <v>12.9846</v>
      </c>
      <c r="P10" s="51"/>
      <c r="Q10" s="51"/>
      <c r="R10" s="51"/>
      <c r="S10" s="51">
        <f>12*2*K10</f>
        <v>51.938400000000001</v>
      </c>
      <c r="T10" s="51"/>
      <c r="U10" s="51"/>
      <c r="V10" s="51"/>
      <c r="W10" s="51">
        <f>9*K10</f>
        <v>19.476900000000001</v>
      </c>
      <c r="X10" s="51"/>
      <c r="Y10" s="51"/>
      <c r="Z10" s="51"/>
      <c r="AA10" s="51"/>
      <c r="AB10" s="51"/>
      <c r="AC10" s="51"/>
      <c r="AD10" s="51">
        <f>SUM(O10:Z10)</f>
        <v>84.399900000000002</v>
      </c>
      <c r="AE10" s="51"/>
      <c r="AF10" s="51"/>
      <c r="AG10" s="39" t="s">
        <v>24</v>
      </c>
      <c r="AH10" s="39"/>
      <c r="AI10" s="39"/>
      <c r="AJ10" s="51">
        <f>IF(AG10="sim",AD10*1.25,AD10)</f>
        <v>105.499875</v>
      </c>
      <c r="AK10" s="51"/>
      <c r="AL10" s="51"/>
      <c r="AM10" s="51">
        <f>IF(AJ10&gt;360,AJ10,360)</f>
        <v>360</v>
      </c>
      <c r="AN10" s="51"/>
      <c r="AO10" s="51"/>
      <c r="AP10" s="51"/>
      <c r="AQ10" s="39">
        <v>14</v>
      </c>
      <c r="AR10" s="39"/>
      <c r="AS10" s="39"/>
      <c r="AT10" s="39"/>
      <c r="AU10" s="49">
        <f>FLOOR(AM10/AQ10,5)</f>
        <v>25</v>
      </c>
      <c r="AV10" s="49"/>
      <c r="AW10" s="49"/>
      <c r="AX10" s="50"/>
      <c r="AY10" s="9"/>
    </row>
    <row r="11" spans="1:51" ht="18.75" customHeight="1" x14ac:dyDescent="0.25">
      <c r="A11" s="8"/>
      <c r="B11" s="38" t="s">
        <v>2</v>
      </c>
      <c r="C11" s="39"/>
      <c r="D11" s="39"/>
      <c r="E11" s="40">
        <v>3.105</v>
      </c>
      <c r="F11" s="40"/>
      <c r="G11" s="40"/>
      <c r="H11" s="40">
        <v>1.54</v>
      </c>
      <c r="I11" s="40"/>
      <c r="J11" s="40"/>
      <c r="K11" s="51">
        <f t="shared" ref="K11:K21" si="0">E11*H11</f>
        <v>4.7816999999999998</v>
      </c>
      <c r="L11" s="51"/>
      <c r="M11" s="51"/>
      <c r="N11" s="51"/>
      <c r="O11" s="51">
        <f t="shared" ref="O11:O21" si="1">6*K11</f>
        <v>28.690199999999997</v>
      </c>
      <c r="P11" s="51"/>
      <c r="Q11" s="51"/>
      <c r="R11" s="51"/>
      <c r="S11" s="51">
        <f t="shared" ref="S11:S21" si="2">12*2*K11</f>
        <v>114.76079999999999</v>
      </c>
      <c r="T11" s="51"/>
      <c r="U11" s="51"/>
      <c r="V11" s="51"/>
      <c r="W11" s="51">
        <f t="shared" ref="W11:W21" si="3">9*K11</f>
        <v>43.035299999999999</v>
      </c>
      <c r="X11" s="51"/>
      <c r="Y11" s="51"/>
      <c r="Z11" s="51"/>
      <c r="AA11" s="51"/>
      <c r="AB11" s="51"/>
      <c r="AC11" s="51"/>
      <c r="AD11" s="51">
        <f t="shared" ref="AD11:AD20" si="4">SUM(O11:Z11)</f>
        <v>186.4863</v>
      </c>
      <c r="AE11" s="51"/>
      <c r="AF11" s="51"/>
      <c r="AG11" s="39" t="s">
        <v>24</v>
      </c>
      <c r="AH11" s="39"/>
      <c r="AI11" s="39"/>
      <c r="AJ11" s="51">
        <f t="shared" ref="AJ11:AJ21" si="5">IF(AG11="sim",AD11*1.25,AD11)</f>
        <v>233.10787500000001</v>
      </c>
      <c r="AK11" s="51"/>
      <c r="AL11" s="51"/>
      <c r="AM11" s="51">
        <f t="shared" ref="AM11:AM21" si="6">IF(AJ11&gt;360,AJ11,360)</f>
        <v>360</v>
      </c>
      <c r="AN11" s="51"/>
      <c r="AO11" s="51"/>
      <c r="AP11" s="51"/>
      <c r="AQ11" s="39">
        <v>14</v>
      </c>
      <c r="AR11" s="39"/>
      <c r="AS11" s="39"/>
      <c r="AT11" s="39"/>
      <c r="AU11" s="49">
        <f t="shared" ref="AU11:AU21" si="7">FLOOR(AM11/AQ11,5)</f>
        <v>25</v>
      </c>
      <c r="AV11" s="49"/>
      <c r="AW11" s="49"/>
      <c r="AX11" s="50"/>
      <c r="AY11" s="9"/>
    </row>
    <row r="12" spans="1:51" ht="18.75" customHeight="1" x14ac:dyDescent="0.25">
      <c r="A12" s="8"/>
      <c r="B12" s="38" t="s">
        <v>3</v>
      </c>
      <c r="C12" s="39"/>
      <c r="D12" s="39"/>
      <c r="E12" s="40">
        <f>3.105+1.34</f>
        <v>4.4450000000000003</v>
      </c>
      <c r="F12" s="40"/>
      <c r="G12" s="40"/>
      <c r="H12" s="40">
        <v>1.54</v>
      </c>
      <c r="I12" s="40"/>
      <c r="J12" s="40"/>
      <c r="K12" s="51">
        <f t="shared" si="0"/>
        <v>6.8453000000000008</v>
      </c>
      <c r="L12" s="51"/>
      <c r="M12" s="51"/>
      <c r="N12" s="51"/>
      <c r="O12" s="51">
        <f t="shared" si="1"/>
        <v>41.071800000000003</v>
      </c>
      <c r="P12" s="51"/>
      <c r="Q12" s="51"/>
      <c r="R12" s="51"/>
      <c r="S12" s="51">
        <f t="shared" si="2"/>
        <v>164.28720000000001</v>
      </c>
      <c r="T12" s="51"/>
      <c r="U12" s="51"/>
      <c r="V12" s="51"/>
      <c r="W12" s="51">
        <f t="shared" si="3"/>
        <v>61.607700000000008</v>
      </c>
      <c r="X12" s="51"/>
      <c r="Y12" s="51"/>
      <c r="Z12" s="51"/>
      <c r="AA12" s="51"/>
      <c r="AB12" s="51"/>
      <c r="AC12" s="51"/>
      <c r="AD12" s="51">
        <f t="shared" si="4"/>
        <v>266.9667</v>
      </c>
      <c r="AE12" s="51"/>
      <c r="AF12" s="51"/>
      <c r="AG12" s="39" t="s">
        <v>24</v>
      </c>
      <c r="AH12" s="39"/>
      <c r="AI12" s="39"/>
      <c r="AJ12" s="51">
        <f t="shared" si="5"/>
        <v>333.70837499999999</v>
      </c>
      <c r="AK12" s="51"/>
      <c r="AL12" s="51"/>
      <c r="AM12" s="51">
        <f t="shared" si="6"/>
        <v>360</v>
      </c>
      <c r="AN12" s="51"/>
      <c r="AO12" s="51"/>
      <c r="AP12" s="51"/>
      <c r="AQ12" s="39">
        <v>14</v>
      </c>
      <c r="AR12" s="39"/>
      <c r="AS12" s="39"/>
      <c r="AT12" s="39"/>
      <c r="AU12" s="49">
        <f t="shared" si="7"/>
        <v>25</v>
      </c>
      <c r="AV12" s="49"/>
      <c r="AW12" s="49"/>
      <c r="AX12" s="50"/>
      <c r="AY12" s="9"/>
    </row>
    <row r="13" spans="1:51" ht="18.75" customHeight="1" x14ac:dyDescent="0.25">
      <c r="A13" s="8"/>
      <c r="B13" s="38" t="s">
        <v>3</v>
      </c>
      <c r="C13" s="39"/>
      <c r="D13" s="39"/>
      <c r="E13" s="40">
        <v>1.34</v>
      </c>
      <c r="F13" s="40"/>
      <c r="G13" s="40"/>
      <c r="H13" s="40">
        <v>1.615</v>
      </c>
      <c r="I13" s="40"/>
      <c r="J13" s="40"/>
      <c r="K13" s="51">
        <f t="shared" si="0"/>
        <v>2.1640999999999999</v>
      </c>
      <c r="L13" s="51"/>
      <c r="M13" s="51"/>
      <c r="N13" s="51"/>
      <c r="O13" s="51">
        <f t="shared" si="1"/>
        <v>12.9846</v>
      </c>
      <c r="P13" s="51"/>
      <c r="Q13" s="51"/>
      <c r="R13" s="51"/>
      <c r="S13" s="51">
        <f t="shared" si="2"/>
        <v>51.938400000000001</v>
      </c>
      <c r="T13" s="51"/>
      <c r="U13" s="51"/>
      <c r="V13" s="51"/>
      <c r="W13" s="51">
        <f t="shared" si="3"/>
        <v>19.476900000000001</v>
      </c>
      <c r="X13" s="51"/>
      <c r="Y13" s="51"/>
      <c r="Z13" s="51"/>
      <c r="AA13" s="51"/>
      <c r="AB13" s="51"/>
      <c r="AC13" s="51"/>
      <c r="AD13" s="51">
        <f t="shared" si="4"/>
        <v>84.399900000000002</v>
      </c>
      <c r="AE13" s="51"/>
      <c r="AF13" s="51"/>
      <c r="AG13" s="39" t="s">
        <v>24</v>
      </c>
      <c r="AH13" s="39"/>
      <c r="AI13" s="39"/>
      <c r="AJ13" s="51">
        <f t="shared" si="5"/>
        <v>105.499875</v>
      </c>
      <c r="AK13" s="51"/>
      <c r="AL13" s="51"/>
      <c r="AM13" s="51">
        <f t="shared" si="6"/>
        <v>360</v>
      </c>
      <c r="AN13" s="51"/>
      <c r="AO13" s="51"/>
      <c r="AP13" s="51"/>
      <c r="AQ13" s="39">
        <v>14</v>
      </c>
      <c r="AR13" s="39"/>
      <c r="AS13" s="39"/>
      <c r="AT13" s="39"/>
      <c r="AU13" s="49">
        <f t="shared" si="7"/>
        <v>25</v>
      </c>
      <c r="AV13" s="49"/>
      <c r="AW13" s="49"/>
      <c r="AX13" s="50"/>
      <c r="AY13" s="9"/>
    </row>
    <row r="14" spans="1:51" ht="18.75" customHeight="1" x14ac:dyDescent="0.25">
      <c r="A14" s="8"/>
      <c r="B14" s="38" t="s">
        <v>4</v>
      </c>
      <c r="C14" s="39"/>
      <c r="D14" s="39"/>
      <c r="E14" s="40">
        <v>2.0550000000000002</v>
      </c>
      <c r="F14" s="40"/>
      <c r="G14" s="40"/>
      <c r="H14" s="40">
        <f>1.54+2.05</f>
        <v>3.59</v>
      </c>
      <c r="I14" s="40"/>
      <c r="J14" s="40"/>
      <c r="K14" s="51">
        <f t="shared" si="0"/>
        <v>7.3774500000000005</v>
      </c>
      <c r="L14" s="51"/>
      <c r="M14" s="51"/>
      <c r="N14" s="51"/>
      <c r="O14" s="51">
        <f t="shared" si="1"/>
        <v>44.264700000000005</v>
      </c>
      <c r="P14" s="51"/>
      <c r="Q14" s="51"/>
      <c r="R14" s="51"/>
      <c r="S14" s="51">
        <f t="shared" si="2"/>
        <v>177.05880000000002</v>
      </c>
      <c r="T14" s="51"/>
      <c r="U14" s="51"/>
      <c r="V14" s="51"/>
      <c r="W14" s="51">
        <f t="shared" si="3"/>
        <v>66.397050000000007</v>
      </c>
      <c r="X14" s="51"/>
      <c r="Y14" s="51"/>
      <c r="Z14" s="51"/>
      <c r="AA14" s="51"/>
      <c r="AB14" s="51"/>
      <c r="AC14" s="51"/>
      <c r="AD14" s="51">
        <f t="shared" si="4"/>
        <v>287.72055</v>
      </c>
      <c r="AE14" s="51"/>
      <c r="AF14" s="51"/>
      <c r="AG14" s="39" t="s">
        <v>24</v>
      </c>
      <c r="AH14" s="39"/>
      <c r="AI14" s="39"/>
      <c r="AJ14" s="51">
        <f t="shared" si="5"/>
        <v>359.6506875</v>
      </c>
      <c r="AK14" s="51"/>
      <c r="AL14" s="51"/>
      <c r="AM14" s="51">
        <f t="shared" si="6"/>
        <v>360</v>
      </c>
      <c r="AN14" s="51"/>
      <c r="AO14" s="51"/>
      <c r="AP14" s="51"/>
      <c r="AQ14" s="39">
        <v>14</v>
      </c>
      <c r="AR14" s="39"/>
      <c r="AS14" s="39"/>
      <c r="AT14" s="39"/>
      <c r="AU14" s="49">
        <f t="shared" si="7"/>
        <v>25</v>
      </c>
      <c r="AV14" s="49"/>
      <c r="AW14" s="49"/>
      <c r="AX14" s="50"/>
      <c r="AY14" s="9"/>
    </row>
    <row r="15" spans="1:51" ht="18.75" customHeight="1" x14ac:dyDescent="0.25">
      <c r="A15" s="8"/>
      <c r="B15" s="38" t="s">
        <v>5</v>
      </c>
      <c r="C15" s="39"/>
      <c r="D15" s="39"/>
      <c r="E15" s="40">
        <f>2.055+1.72</f>
        <v>3.7750000000000004</v>
      </c>
      <c r="F15" s="40"/>
      <c r="G15" s="40"/>
      <c r="H15" s="40">
        <f>1.54+2.05</f>
        <v>3.59</v>
      </c>
      <c r="I15" s="40"/>
      <c r="J15" s="40"/>
      <c r="K15" s="51">
        <f t="shared" si="0"/>
        <v>13.552250000000001</v>
      </c>
      <c r="L15" s="51"/>
      <c r="M15" s="51"/>
      <c r="N15" s="51"/>
      <c r="O15" s="51">
        <f t="shared" si="1"/>
        <v>81.313500000000005</v>
      </c>
      <c r="P15" s="51"/>
      <c r="Q15" s="51"/>
      <c r="R15" s="51"/>
      <c r="S15" s="51">
        <f t="shared" si="2"/>
        <v>325.25400000000002</v>
      </c>
      <c r="T15" s="51"/>
      <c r="U15" s="51"/>
      <c r="V15" s="51"/>
      <c r="W15" s="51">
        <f t="shared" si="3"/>
        <v>121.97025000000001</v>
      </c>
      <c r="X15" s="51"/>
      <c r="Y15" s="51"/>
      <c r="Z15" s="51"/>
      <c r="AA15" s="51"/>
      <c r="AB15" s="51"/>
      <c r="AC15" s="51"/>
      <c r="AD15" s="51">
        <f t="shared" si="4"/>
        <v>528.53774999999996</v>
      </c>
      <c r="AE15" s="51"/>
      <c r="AF15" s="51"/>
      <c r="AG15" s="39" t="s">
        <v>25</v>
      </c>
      <c r="AH15" s="39"/>
      <c r="AI15" s="39"/>
      <c r="AJ15" s="51">
        <f t="shared" si="5"/>
        <v>528.53774999999996</v>
      </c>
      <c r="AK15" s="51"/>
      <c r="AL15" s="51"/>
      <c r="AM15" s="51">
        <f t="shared" si="6"/>
        <v>528.53774999999996</v>
      </c>
      <c r="AN15" s="51"/>
      <c r="AO15" s="51"/>
      <c r="AP15" s="51"/>
      <c r="AQ15" s="39">
        <v>14</v>
      </c>
      <c r="AR15" s="39"/>
      <c r="AS15" s="39"/>
      <c r="AT15" s="39"/>
      <c r="AU15" s="49">
        <f t="shared" si="7"/>
        <v>35</v>
      </c>
      <c r="AV15" s="49"/>
      <c r="AW15" s="49"/>
      <c r="AX15" s="50"/>
      <c r="AY15" s="9"/>
    </row>
    <row r="16" spans="1:51" ht="18.75" customHeight="1" x14ac:dyDescent="0.25">
      <c r="A16" s="8"/>
      <c r="B16" s="38" t="s">
        <v>1</v>
      </c>
      <c r="C16" s="39"/>
      <c r="D16" s="39"/>
      <c r="E16" s="40">
        <f>1.72+1.72</f>
        <v>3.44</v>
      </c>
      <c r="F16" s="40"/>
      <c r="G16" s="40"/>
      <c r="H16" s="40">
        <f>1.54+2.05</f>
        <v>3.59</v>
      </c>
      <c r="I16" s="40"/>
      <c r="J16" s="40"/>
      <c r="K16" s="51">
        <f t="shared" si="0"/>
        <v>12.349599999999999</v>
      </c>
      <c r="L16" s="51"/>
      <c r="M16" s="51"/>
      <c r="N16" s="51"/>
      <c r="O16" s="51">
        <f t="shared" si="1"/>
        <v>74.0976</v>
      </c>
      <c r="P16" s="51"/>
      <c r="Q16" s="51"/>
      <c r="R16" s="51"/>
      <c r="S16" s="51">
        <f t="shared" si="2"/>
        <v>296.3904</v>
      </c>
      <c r="T16" s="51"/>
      <c r="U16" s="51"/>
      <c r="V16" s="51"/>
      <c r="W16" s="51">
        <f t="shared" si="3"/>
        <v>111.14639999999999</v>
      </c>
      <c r="X16" s="51"/>
      <c r="Y16" s="51"/>
      <c r="Z16" s="51"/>
      <c r="AA16" s="51"/>
      <c r="AB16" s="51"/>
      <c r="AC16" s="51"/>
      <c r="AD16" s="51">
        <f t="shared" si="4"/>
        <v>481.63439999999997</v>
      </c>
      <c r="AE16" s="51"/>
      <c r="AF16" s="51"/>
      <c r="AG16" s="39" t="s">
        <v>25</v>
      </c>
      <c r="AH16" s="39"/>
      <c r="AI16" s="39"/>
      <c r="AJ16" s="51">
        <f t="shared" si="5"/>
        <v>481.63439999999997</v>
      </c>
      <c r="AK16" s="51"/>
      <c r="AL16" s="51"/>
      <c r="AM16" s="51">
        <f t="shared" si="6"/>
        <v>481.63439999999997</v>
      </c>
      <c r="AN16" s="51"/>
      <c r="AO16" s="51"/>
      <c r="AP16" s="51"/>
      <c r="AQ16" s="39">
        <v>14</v>
      </c>
      <c r="AR16" s="39"/>
      <c r="AS16" s="39"/>
      <c r="AT16" s="39"/>
      <c r="AU16" s="49">
        <f t="shared" si="7"/>
        <v>30</v>
      </c>
      <c r="AV16" s="49"/>
      <c r="AW16" s="49"/>
      <c r="AX16" s="50"/>
      <c r="AY16" s="9"/>
    </row>
    <row r="17" spans="1:51" ht="18.75" customHeight="1" x14ac:dyDescent="0.25">
      <c r="A17" s="8"/>
      <c r="B17" s="38" t="s">
        <v>6</v>
      </c>
      <c r="C17" s="39"/>
      <c r="D17" s="39"/>
      <c r="E17" s="40">
        <v>2.0550000000000002</v>
      </c>
      <c r="F17" s="40"/>
      <c r="G17" s="40"/>
      <c r="H17" s="40">
        <f>2.05+1.48</f>
        <v>3.53</v>
      </c>
      <c r="I17" s="40"/>
      <c r="J17" s="40"/>
      <c r="K17" s="51">
        <f t="shared" si="0"/>
        <v>7.2541500000000001</v>
      </c>
      <c r="L17" s="51"/>
      <c r="M17" s="51"/>
      <c r="N17" s="51"/>
      <c r="O17" s="51">
        <f t="shared" si="1"/>
        <v>43.524900000000002</v>
      </c>
      <c r="P17" s="51"/>
      <c r="Q17" s="51"/>
      <c r="R17" s="51"/>
      <c r="S17" s="51">
        <f t="shared" si="2"/>
        <v>174.09960000000001</v>
      </c>
      <c r="T17" s="51"/>
      <c r="U17" s="51"/>
      <c r="V17" s="51"/>
      <c r="W17" s="51">
        <f t="shared" si="3"/>
        <v>65.287350000000004</v>
      </c>
      <c r="X17" s="51"/>
      <c r="Y17" s="51"/>
      <c r="Z17" s="51"/>
      <c r="AA17" s="51"/>
      <c r="AB17" s="51"/>
      <c r="AC17" s="51"/>
      <c r="AD17" s="51">
        <f t="shared" si="4"/>
        <v>282.91185000000002</v>
      </c>
      <c r="AE17" s="51"/>
      <c r="AF17" s="51"/>
      <c r="AG17" s="39" t="s">
        <v>24</v>
      </c>
      <c r="AH17" s="39"/>
      <c r="AI17" s="39"/>
      <c r="AJ17" s="51">
        <f t="shared" si="5"/>
        <v>353.63981250000001</v>
      </c>
      <c r="AK17" s="51"/>
      <c r="AL17" s="51"/>
      <c r="AM17" s="51">
        <f t="shared" si="6"/>
        <v>360</v>
      </c>
      <c r="AN17" s="51"/>
      <c r="AO17" s="51"/>
      <c r="AP17" s="51"/>
      <c r="AQ17" s="39">
        <v>14</v>
      </c>
      <c r="AR17" s="39"/>
      <c r="AS17" s="39"/>
      <c r="AT17" s="39"/>
      <c r="AU17" s="49">
        <f t="shared" si="7"/>
        <v>25</v>
      </c>
      <c r="AV17" s="49"/>
      <c r="AW17" s="49"/>
      <c r="AX17" s="50"/>
      <c r="AY17" s="9"/>
    </row>
    <row r="18" spans="1:51" ht="18.75" customHeight="1" x14ac:dyDescent="0.25">
      <c r="A18" s="8"/>
      <c r="B18" s="38" t="s">
        <v>7</v>
      </c>
      <c r="C18" s="39"/>
      <c r="D18" s="39"/>
      <c r="E18" s="40">
        <f>2.055+1.72</f>
        <v>3.7750000000000004</v>
      </c>
      <c r="F18" s="40"/>
      <c r="G18" s="40"/>
      <c r="H18" s="40">
        <f>2.05+1.48</f>
        <v>3.53</v>
      </c>
      <c r="I18" s="40"/>
      <c r="J18" s="40"/>
      <c r="K18" s="51">
        <f t="shared" si="0"/>
        <v>13.325750000000001</v>
      </c>
      <c r="L18" s="51"/>
      <c r="M18" s="51"/>
      <c r="N18" s="51"/>
      <c r="O18" s="51">
        <f t="shared" si="1"/>
        <v>79.95450000000001</v>
      </c>
      <c r="P18" s="51"/>
      <c r="Q18" s="51"/>
      <c r="R18" s="51"/>
      <c r="S18" s="51">
        <f t="shared" si="2"/>
        <v>319.81800000000004</v>
      </c>
      <c r="T18" s="51"/>
      <c r="U18" s="51"/>
      <c r="V18" s="51"/>
      <c r="W18" s="51">
        <f t="shared" si="3"/>
        <v>119.93175000000001</v>
      </c>
      <c r="X18" s="51"/>
      <c r="Y18" s="51"/>
      <c r="Z18" s="51"/>
      <c r="AA18" s="51"/>
      <c r="AB18" s="51"/>
      <c r="AC18" s="51"/>
      <c r="AD18" s="51">
        <f t="shared" si="4"/>
        <v>519.70425</v>
      </c>
      <c r="AE18" s="51"/>
      <c r="AF18" s="51"/>
      <c r="AG18" s="39" t="s">
        <v>25</v>
      </c>
      <c r="AH18" s="39"/>
      <c r="AI18" s="39"/>
      <c r="AJ18" s="51">
        <f t="shared" si="5"/>
        <v>519.70425</v>
      </c>
      <c r="AK18" s="51"/>
      <c r="AL18" s="51"/>
      <c r="AM18" s="51">
        <f t="shared" si="6"/>
        <v>519.70425</v>
      </c>
      <c r="AN18" s="51"/>
      <c r="AO18" s="51"/>
      <c r="AP18" s="51"/>
      <c r="AQ18" s="39">
        <v>14</v>
      </c>
      <c r="AR18" s="39"/>
      <c r="AS18" s="39"/>
      <c r="AT18" s="39"/>
      <c r="AU18" s="49">
        <f t="shared" si="7"/>
        <v>35</v>
      </c>
      <c r="AV18" s="49"/>
      <c r="AW18" s="49"/>
      <c r="AX18" s="50"/>
      <c r="AY18" s="9"/>
    </row>
    <row r="19" spans="1:51" ht="18.75" customHeight="1" x14ac:dyDescent="0.25">
      <c r="A19" s="8"/>
      <c r="B19" s="38" t="s">
        <v>8</v>
      </c>
      <c r="C19" s="39"/>
      <c r="D19" s="39"/>
      <c r="E19" s="40">
        <f>1.72+1.72</f>
        <v>3.44</v>
      </c>
      <c r="F19" s="40"/>
      <c r="G19" s="40"/>
      <c r="H19" s="40">
        <f>2.05+1.48</f>
        <v>3.53</v>
      </c>
      <c r="I19" s="40"/>
      <c r="J19" s="40"/>
      <c r="K19" s="51">
        <f t="shared" si="0"/>
        <v>12.143199999999998</v>
      </c>
      <c r="L19" s="51"/>
      <c r="M19" s="51"/>
      <c r="N19" s="51"/>
      <c r="O19" s="51">
        <f t="shared" si="1"/>
        <v>72.859199999999987</v>
      </c>
      <c r="P19" s="51"/>
      <c r="Q19" s="51"/>
      <c r="R19" s="51"/>
      <c r="S19" s="51">
        <f t="shared" si="2"/>
        <v>291.43679999999995</v>
      </c>
      <c r="T19" s="51"/>
      <c r="U19" s="51"/>
      <c r="V19" s="51"/>
      <c r="W19" s="51">
        <f t="shared" si="3"/>
        <v>109.28879999999998</v>
      </c>
      <c r="X19" s="51"/>
      <c r="Y19" s="51"/>
      <c r="Z19" s="51"/>
      <c r="AA19" s="51"/>
      <c r="AB19" s="51"/>
      <c r="AC19" s="51"/>
      <c r="AD19" s="51">
        <f t="shared" si="4"/>
        <v>473.58479999999992</v>
      </c>
      <c r="AE19" s="51"/>
      <c r="AF19" s="51"/>
      <c r="AG19" s="39" t="s">
        <v>25</v>
      </c>
      <c r="AH19" s="39"/>
      <c r="AI19" s="39"/>
      <c r="AJ19" s="51">
        <f t="shared" si="5"/>
        <v>473.58479999999992</v>
      </c>
      <c r="AK19" s="51"/>
      <c r="AL19" s="51"/>
      <c r="AM19" s="51">
        <f t="shared" si="6"/>
        <v>473.58479999999992</v>
      </c>
      <c r="AN19" s="51"/>
      <c r="AO19" s="51"/>
      <c r="AP19" s="51"/>
      <c r="AQ19" s="39">
        <v>14</v>
      </c>
      <c r="AR19" s="39"/>
      <c r="AS19" s="39"/>
      <c r="AT19" s="39"/>
      <c r="AU19" s="49">
        <f t="shared" si="7"/>
        <v>30</v>
      </c>
      <c r="AV19" s="49"/>
      <c r="AW19" s="49"/>
      <c r="AX19" s="50"/>
      <c r="AY19" s="9"/>
    </row>
    <row r="20" spans="1:51" ht="18.75" customHeight="1" x14ac:dyDescent="0.25">
      <c r="A20" s="8"/>
      <c r="B20" s="38" t="s">
        <v>26</v>
      </c>
      <c r="C20" s="39"/>
      <c r="D20" s="39"/>
      <c r="E20" s="40">
        <v>2.0550000000000002</v>
      </c>
      <c r="F20" s="40"/>
      <c r="G20" s="40"/>
      <c r="H20" s="40">
        <v>1.48</v>
      </c>
      <c r="I20" s="40"/>
      <c r="J20" s="40"/>
      <c r="K20" s="51">
        <f t="shared" si="0"/>
        <v>3.0414000000000003</v>
      </c>
      <c r="L20" s="51"/>
      <c r="M20" s="51"/>
      <c r="N20" s="51"/>
      <c r="O20" s="51">
        <f t="shared" si="1"/>
        <v>18.248400000000004</v>
      </c>
      <c r="P20" s="51"/>
      <c r="Q20" s="51"/>
      <c r="R20" s="51"/>
      <c r="S20" s="51">
        <f t="shared" si="2"/>
        <v>72.993600000000015</v>
      </c>
      <c r="T20" s="51"/>
      <c r="U20" s="51"/>
      <c r="V20" s="51"/>
      <c r="W20" s="51">
        <f t="shared" si="3"/>
        <v>27.372600000000002</v>
      </c>
      <c r="X20" s="51"/>
      <c r="Y20" s="51"/>
      <c r="Z20" s="51"/>
      <c r="AA20" s="51"/>
      <c r="AB20" s="51"/>
      <c r="AC20" s="51"/>
      <c r="AD20" s="51">
        <f t="shared" si="4"/>
        <v>118.61460000000002</v>
      </c>
      <c r="AE20" s="51"/>
      <c r="AF20" s="51"/>
      <c r="AG20" s="39" t="s">
        <v>24</v>
      </c>
      <c r="AH20" s="39"/>
      <c r="AI20" s="39"/>
      <c r="AJ20" s="51">
        <f t="shared" si="5"/>
        <v>148.26825000000002</v>
      </c>
      <c r="AK20" s="51"/>
      <c r="AL20" s="51"/>
      <c r="AM20" s="51">
        <f t="shared" si="6"/>
        <v>360</v>
      </c>
      <c r="AN20" s="51"/>
      <c r="AO20" s="51"/>
      <c r="AP20" s="51"/>
      <c r="AQ20" s="39">
        <v>14</v>
      </c>
      <c r="AR20" s="39"/>
      <c r="AS20" s="39"/>
      <c r="AT20" s="39"/>
      <c r="AU20" s="49">
        <f t="shared" si="7"/>
        <v>25</v>
      </c>
      <c r="AV20" s="49"/>
      <c r="AW20" s="49"/>
      <c r="AX20" s="50"/>
      <c r="AY20" s="9"/>
    </row>
    <row r="21" spans="1:51" ht="18.75" customHeight="1" x14ac:dyDescent="0.25">
      <c r="A21" s="8"/>
      <c r="B21" s="38" t="s">
        <v>27</v>
      </c>
      <c r="C21" s="39"/>
      <c r="D21" s="39"/>
      <c r="E21" s="40">
        <v>2.0550000000000002</v>
      </c>
      <c r="F21" s="40"/>
      <c r="G21" s="40"/>
      <c r="H21" s="40">
        <v>1.48</v>
      </c>
      <c r="I21" s="40"/>
      <c r="J21" s="40"/>
      <c r="K21" s="51">
        <f t="shared" si="0"/>
        <v>3.0414000000000003</v>
      </c>
      <c r="L21" s="51"/>
      <c r="M21" s="51"/>
      <c r="N21" s="51"/>
      <c r="O21" s="51">
        <f t="shared" si="1"/>
        <v>18.248400000000004</v>
      </c>
      <c r="P21" s="51"/>
      <c r="Q21" s="51"/>
      <c r="R21" s="51"/>
      <c r="S21" s="51">
        <f t="shared" si="2"/>
        <v>72.993600000000015</v>
      </c>
      <c r="T21" s="51"/>
      <c r="U21" s="51"/>
      <c r="V21" s="51"/>
      <c r="W21" s="51">
        <f t="shared" si="3"/>
        <v>27.372600000000002</v>
      </c>
      <c r="X21" s="51"/>
      <c r="Y21" s="51"/>
      <c r="Z21" s="51"/>
      <c r="AA21" s="51"/>
      <c r="AB21" s="51"/>
      <c r="AC21" s="51"/>
      <c r="AD21" s="51">
        <f>SUM(O21:Z21)</f>
        <v>118.61460000000002</v>
      </c>
      <c r="AE21" s="51"/>
      <c r="AF21" s="51"/>
      <c r="AG21" s="39" t="s">
        <v>24</v>
      </c>
      <c r="AH21" s="39"/>
      <c r="AI21" s="39"/>
      <c r="AJ21" s="51">
        <f t="shared" si="5"/>
        <v>148.26825000000002</v>
      </c>
      <c r="AK21" s="51"/>
      <c r="AL21" s="51"/>
      <c r="AM21" s="51">
        <f t="shared" si="6"/>
        <v>360</v>
      </c>
      <c r="AN21" s="51"/>
      <c r="AO21" s="51"/>
      <c r="AP21" s="51"/>
      <c r="AQ21" s="39">
        <v>14</v>
      </c>
      <c r="AR21" s="39"/>
      <c r="AS21" s="39"/>
      <c r="AT21" s="39"/>
      <c r="AU21" s="49">
        <f t="shared" si="7"/>
        <v>25</v>
      </c>
      <c r="AV21" s="49"/>
      <c r="AW21" s="49"/>
      <c r="AX21" s="50"/>
      <c r="AY21" s="9"/>
    </row>
    <row r="22" spans="1:51" ht="18.75" customHeight="1" x14ac:dyDescent="0.25">
      <c r="A22" s="8"/>
      <c r="B22" s="38"/>
      <c r="C22" s="39"/>
      <c r="D22" s="39"/>
      <c r="E22" s="40"/>
      <c r="F22" s="40"/>
      <c r="G22" s="40"/>
      <c r="H22" s="40"/>
      <c r="I22" s="40"/>
      <c r="J22" s="40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39"/>
      <c r="AH22" s="39"/>
      <c r="AI22" s="39"/>
      <c r="AJ22" s="59"/>
      <c r="AK22" s="59"/>
      <c r="AL22" s="59"/>
      <c r="AM22" s="59"/>
      <c r="AN22" s="59"/>
      <c r="AO22" s="59"/>
      <c r="AP22" s="59"/>
      <c r="AQ22" s="39"/>
      <c r="AR22" s="39"/>
      <c r="AS22" s="39"/>
      <c r="AT22" s="39"/>
      <c r="AU22" s="39"/>
      <c r="AV22" s="39"/>
      <c r="AW22" s="39"/>
      <c r="AX22" s="58"/>
      <c r="AY22" s="9"/>
    </row>
    <row r="23" spans="1:51" ht="18.75" customHeight="1" x14ac:dyDescent="0.25">
      <c r="A23" s="8"/>
      <c r="B23" s="38"/>
      <c r="C23" s="39"/>
      <c r="D23" s="39"/>
      <c r="E23" s="40"/>
      <c r="F23" s="40"/>
      <c r="G23" s="40"/>
      <c r="H23" s="40"/>
      <c r="I23" s="40"/>
      <c r="J23" s="40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39"/>
      <c r="AH23" s="39"/>
      <c r="AI23" s="39"/>
      <c r="AJ23" s="59"/>
      <c r="AK23" s="59"/>
      <c r="AL23" s="59"/>
      <c r="AM23" s="59"/>
      <c r="AN23" s="59"/>
      <c r="AO23" s="59"/>
      <c r="AP23" s="59"/>
      <c r="AQ23" s="39"/>
      <c r="AR23" s="39"/>
      <c r="AS23" s="39"/>
      <c r="AT23" s="39"/>
      <c r="AU23" s="39"/>
      <c r="AV23" s="39"/>
      <c r="AW23" s="39"/>
      <c r="AX23" s="58"/>
      <c r="AY23" s="9"/>
    </row>
    <row r="24" spans="1:51" ht="18.75" customHeight="1" x14ac:dyDescent="0.25">
      <c r="A24" s="8"/>
      <c r="B24" s="38"/>
      <c r="C24" s="39"/>
      <c r="D24" s="39"/>
      <c r="E24" s="40"/>
      <c r="F24" s="40"/>
      <c r="G24" s="40"/>
      <c r="H24" s="40"/>
      <c r="I24" s="40"/>
      <c r="J24" s="4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39"/>
      <c r="AH24" s="39"/>
      <c r="AI24" s="39"/>
      <c r="AJ24" s="59"/>
      <c r="AK24" s="59"/>
      <c r="AL24" s="59"/>
      <c r="AM24" s="59"/>
      <c r="AN24" s="59"/>
      <c r="AO24" s="59"/>
      <c r="AP24" s="59"/>
      <c r="AQ24" s="39"/>
      <c r="AR24" s="39"/>
      <c r="AS24" s="39"/>
      <c r="AT24" s="39"/>
      <c r="AU24" s="39"/>
      <c r="AV24" s="39"/>
      <c r="AW24" s="39"/>
      <c r="AX24" s="58"/>
      <c r="AY24" s="9"/>
    </row>
    <row r="25" spans="1:51" ht="18.75" customHeight="1" x14ac:dyDescent="0.25">
      <c r="A25" s="8"/>
      <c r="B25" s="38"/>
      <c r="C25" s="39"/>
      <c r="D25" s="39"/>
      <c r="E25" s="40"/>
      <c r="F25" s="40"/>
      <c r="G25" s="40"/>
      <c r="H25" s="40"/>
      <c r="I25" s="40"/>
      <c r="J25" s="4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39"/>
      <c r="AH25" s="39"/>
      <c r="AI25" s="39"/>
      <c r="AJ25" s="59"/>
      <c r="AK25" s="59"/>
      <c r="AL25" s="59"/>
      <c r="AM25" s="59"/>
      <c r="AN25" s="59"/>
      <c r="AO25" s="59"/>
      <c r="AP25" s="59"/>
      <c r="AQ25" s="39"/>
      <c r="AR25" s="39"/>
      <c r="AS25" s="39"/>
      <c r="AT25" s="39"/>
      <c r="AU25" s="39"/>
      <c r="AV25" s="39"/>
      <c r="AW25" s="39"/>
      <c r="AX25" s="58"/>
      <c r="AY25" s="9"/>
    </row>
    <row r="26" spans="1:51" ht="18.75" customHeight="1" x14ac:dyDescent="0.25">
      <c r="A26" s="8"/>
      <c r="B26" s="38"/>
      <c r="C26" s="39"/>
      <c r="D26" s="39"/>
      <c r="E26" s="40"/>
      <c r="F26" s="40"/>
      <c r="G26" s="40"/>
      <c r="H26" s="40"/>
      <c r="I26" s="40"/>
      <c r="J26" s="4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39"/>
      <c r="AH26" s="39"/>
      <c r="AI26" s="39"/>
      <c r="AJ26" s="59"/>
      <c r="AK26" s="59"/>
      <c r="AL26" s="59"/>
      <c r="AM26" s="59"/>
      <c r="AN26" s="59"/>
      <c r="AO26" s="59"/>
      <c r="AP26" s="59"/>
      <c r="AQ26" s="39"/>
      <c r="AR26" s="39"/>
      <c r="AS26" s="39"/>
      <c r="AT26" s="39"/>
      <c r="AU26" s="39"/>
      <c r="AV26" s="39"/>
      <c r="AW26" s="39"/>
      <c r="AX26" s="58"/>
      <c r="AY26" s="9"/>
    </row>
    <row r="27" spans="1:51" ht="18.75" customHeight="1" x14ac:dyDescent="0.25">
      <c r="A27" s="8"/>
      <c r="B27" s="38"/>
      <c r="C27" s="39"/>
      <c r="D27" s="39"/>
      <c r="E27" s="40"/>
      <c r="F27" s="40"/>
      <c r="G27" s="40"/>
      <c r="H27" s="40"/>
      <c r="I27" s="40"/>
      <c r="J27" s="40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39"/>
      <c r="AH27" s="39"/>
      <c r="AI27" s="39"/>
      <c r="AJ27" s="59"/>
      <c r="AK27" s="59"/>
      <c r="AL27" s="59"/>
      <c r="AM27" s="59"/>
      <c r="AN27" s="59"/>
      <c r="AO27" s="59"/>
      <c r="AP27" s="59"/>
      <c r="AQ27" s="39"/>
      <c r="AR27" s="39"/>
      <c r="AS27" s="39"/>
      <c r="AT27" s="39"/>
      <c r="AU27" s="39"/>
      <c r="AV27" s="39"/>
      <c r="AW27" s="39"/>
      <c r="AX27" s="58"/>
      <c r="AY27" s="9"/>
    </row>
    <row r="28" spans="1:51" ht="18.75" customHeight="1" x14ac:dyDescent="0.25">
      <c r="A28" s="8"/>
      <c r="B28" s="38"/>
      <c r="C28" s="39"/>
      <c r="D28" s="39"/>
      <c r="E28" s="40"/>
      <c r="F28" s="40"/>
      <c r="G28" s="40"/>
      <c r="H28" s="40"/>
      <c r="I28" s="40"/>
      <c r="J28" s="40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39"/>
      <c r="AH28" s="39"/>
      <c r="AI28" s="39"/>
      <c r="AJ28" s="59"/>
      <c r="AK28" s="59"/>
      <c r="AL28" s="59"/>
      <c r="AM28" s="59"/>
      <c r="AN28" s="59"/>
      <c r="AO28" s="59"/>
      <c r="AP28" s="59"/>
      <c r="AQ28" s="39"/>
      <c r="AR28" s="39"/>
      <c r="AS28" s="39"/>
      <c r="AT28" s="39"/>
      <c r="AU28" s="39"/>
      <c r="AV28" s="39"/>
      <c r="AW28" s="39"/>
      <c r="AX28" s="58"/>
      <c r="AY28" s="9"/>
    </row>
    <row r="29" spans="1:51" ht="18.75" customHeight="1" x14ac:dyDescent="0.25">
      <c r="A29" s="8"/>
      <c r="B29" s="38"/>
      <c r="C29" s="39"/>
      <c r="D29" s="39"/>
      <c r="E29" s="40"/>
      <c r="F29" s="40"/>
      <c r="G29" s="40"/>
      <c r="H29" s="40"/>
      <c r="I29" s="40"/>
      <c r="J29" s="40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39"/>
      <c r="AH29" s="39"/>
      <c r="AI29" s="39"/>
      <c r="AJ29" s="59"/>
      <c r="AK29" s="59"/>
      <c r="AL29" s="59"/>
      <c r="AM29" s="59"/>
      <c r="AN29" s="59"/>
      <c r="AO29" s="59"/>
      <c r="AP29" s="59"/>
      <c r="AQ29" s="39"/>
      <c r="AR29" s="39"/>
      <c r="AS29" s="39"/>
      <c r="AT29" s="39"/>
      <c r="AU29" s="39"/>
      <c r="AV29" s="39"/>
      <c r="AW29" s="39"/>
      <c r="AX29" s="58"/>
      <c r="AY29" s="9"/>
    </row>
    <row r="30" spans="1:51" ht="18.75" customHeight="1" x14ac:dyDescent="0.25">
      <c r="A30" s="8"/>
      <c r="B30" s="38"/>
      <c r="C30" s="39"/>
      <c r="D30" s="39"/>
      <c r="E30" s="40"/>
      <c r="F30" s="40"/>
      <c r="G30" s="40"/>
      <c r="H30" s="40"/>
      <c r="I30" s="40"/>
      <c r="J30" s="40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39"/>
      <c r="AH30" s="39"/>
      <c r="AI30" s="39"/>
      <c r="AJ30" s="59"/>
      <c r="AK30" s="59"/>
      <c r="AL30" s="59"/>
      <c r="AM30" s="59"/>
      <c r="AN30" s="59"/>
      <c r="AO30" s="59"/>
      <c r="AP30" s="59"/>
      <c r="AQ30" s="39"/>
      <c r="AR30" s="39"/>
      <c r="AS30" s="39"/>
      <c r="AT30" s="39"/>
      <c r="AU30" s="39"/>
      <c r="AV30" s="39"/>
      <c r="AW30" s="39"/>
      <c r="AX30" s="58"/>
      <c r="AY30" s="9"/>
    </row>
    <row r="31" spans="1:51" ht="18.75" customHeight="1" x14ac:dyDescent="0.25">
      <c r="A31" s="8"/>
      <c r="B31" s="38"/>
      <c r="C31" s="39"/>
      <c r="D31" s="39"/>
      <c r="E31" s="40"/>
      <c r="F31" s="40"/>
      <c r="G31" s="40"/>
      <c r="H31" s="40"/>
      <c r="I31" s="40"/>
      <c r="J31" s="40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39"/>
      <c r="AH31" s="39"/>
      <c r="AI31" s="39"/>
      <c r="AJ31" s="59"/>
      <c r="AK31" s="59"/>
      <c r="AL31" s="59"/>
      <c r="AM31" s="59"/>
      <c r="AN31" s="59"/>
      <c r="AO31" s="59"/>
      <c r="AP31" s="59"/>
      <c r="AQ31" s="39"/>
      <c r="AR31" s="39"/>
      <c r="AS31" s="39"/>
      <c r="AT31" s="39"/>
      <c r="AU31" s="39"/>
      <c r="AV31" s="39"/>
      <c r="AW31" s="39"/>
      <c r="AX31" s="58"/>
      <c r="AY31" s="9"/>
    </row>
    <row r="32" spans="1:51" ht="18.75" customHeight="1" thickBot="1" x14ac:dyDescent="0.3">
      <c r="A32" s="8"/>
      <c r="B32" s="72"/>
      <c r="C32" s="70"/>
      <c r="D32" s="70"/>
      <c r="E32" s="73"/>
      <c r="F32" s="73"/>
      <c r="G32" s="73"/>
      <c r="H32" s="73"/>
      <c r="I32" s="73"/>
      <c r="J32" s="73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  <c r="AH32" s="70"/>
      <c r="AI32" s="70"/>
      <c r="AJ32" s="69"/>
      <c r="AK32" s="69"/>
      <c r="AL32" s="69"/>
      <c r="AM32" s="69"/>
      <c r="AN32" s="69"/>
      <c r="AO32" s="69"/>
      <c r="AP32" s="69"/>
      <c r="AQ32" s="70"/>
      <c r="AR32" s="70"/>
      <c r="AS32" s="70"/>
      <c r="AT32" s="70"/>
      <c r="AU32" s="70"/>
      <c r="AV32" s="70"/>
      <c r="AW32" s="70"/>
      <c r="AX32" s="71"/>
      <c r="AY32" s="9"/>
    </row>
    <row r="33" spans="1:51" ht="18.75" customHeight="1" x14ac:dyDescent="0.25">
      <c r="A33" s="8"/>
      <c r="B33" s="11"/>
      <c r="C33" s="11"/>
      <c r="D33" s="11"/>
      <c r="E33" s="19"/>
      <c r="F33" s="19"/>
      <c r="G33" s="19"/>
      <c r="H33" s="19"/>
      <c r="I33" s="19"/>
      <c r="J33" s="1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1"/>
      <c r="AH33" s="11"/>
      <c r="AI33" s="11"/>
      <c r="AJ33" s="20"/>
      <c r="AK33" s="20"/>
      <c r="AL33" s="20"/>
      <c r="AM33" s="20"/>
      <c r="AN33" s="20"/>
      <c r="AO33" s="20"/>
      <c r="AP33" s="20"/>
      <c r="AQ33" s="11"/>
      <c r="AR33" s="11"/>
      <c r="AS33" s="11"/>
      <c r="AT33" s="11"/>
      <c r="AU33" s="11"/>
      <c r="AV33" s="11"/>
      <c r="AW33" s="11"/>
      <c r="AX33" s="11"/>
      <c r="AY33" s="9"/>
    </row>
    <row r="34" spans="1:51" ht="18.75" customHeight="1" x14ac:dyDescent="0.25">
      <c r="A34" s="8"/>
      <c r="B34" s="4"/>
      <c r="C34" s="4"/>
      <c r="D34" s="4"/>
      <c r="E34" s="13"/>
      <c r="F34" s="13"/>
      <c r="G34" s="13"/>
      <c r="H34" s="13"/>
      <c r="I34" s="13"/>
      <c r="J34" s="13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4"/>
      <c r="AH34" s="4"/>
      <c r="AI34" s="4"/>
      <c r="AJ34" s="16"/>
      <c r="AK34" s="16"/>
      <c r="AL34" s="16"/>
      <c r="AM34" s="16"/>
      <c r="AN34" s="16"/>
      <c r="AO34" s="16"/>
      <c r="AP34" s="16"/>
      <c r="AQ34" s="4"/>
      <c r="AR34" s="4"/>
      <c r="AS34" s="4"/>
      <c r="AT34" s="4"/>
      <c r="AU34" s="4"/>
      <c r="AV34" s="4"/>
      <c r="AW34" s="4"/>
      <c r="AX34" s="4"/>
      <c r="AY34" s="9"/>
    </row>
    <row r="35" spans="1:51" ht="18.75" customHeight="1" x14ac:dyDescent="0.25">
      <c r="A35" s="8"/>
      <c r="B35" s="4"/>
      <c r="C35" s="4"/>
      <c r="D35" s="4"/>
      <c r="E35" s="13"/>
      <c r="F35" s="13"/>
      <c r="G35" s="13"/>
      <c r="H35" s="13"/>
      <c r="I35" s="13"/>
      <c r="J35" s="13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4"/>
      <c r="AH35" s="4"/>
      <c r="AI35" s="4"/>
      <c r="AJ35" s="16"/>
      <c r="AK35" s="16"/>
      <c r="AL35" s="16"/>
      <c r="AM35" s="16"/>
      <c r="AN35" s="16"/>
      <c r="AO35" s="16"/>
      <c r="AP35" s="16"/>
      <c r="AQ35" s="4"/>
      <c r="AR35" s="4"/>
      <c r="AS35" s="4"/>
      <c r="AT35" s="4"/>
      <c r="AU35" s="4"/>
      <c r="AV35" s="4"/>
      <c r="AW35" s="4"/>
      <c r="AX35" s="4"/>
      <c r="AY35" s="9"/>
    </row>
    <row r="36" spans="1:51" ht="18.75" customHeight="1" x14ac:dyDescent="0.25">
      <c r="A36" s="8"/>
      <c r="B36" s="4"/>
      <c r="C36" s="4"/>
      <c r="D36" s="4"/>
      <c r="E36" s="13"/>
      <c r="F36" s="13"/>
      <c r="G36" s="13"/>
      <c r="H36" s="13"/>
      <c r="I36" s="13"/>
      <c r="J36" s="1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4"/>
      <c r="AH36" s="4"/>
      <c r="AI36" s="4"/>
      <c r="AJ36" s="16"/>
      <c r="AK36" s="16"/>
      <c r="AL36" s="16"/>
      <c r="AM36" s="16"/>
      <c r="AN36" s="16"/>
      <c r="AO36" s="16"/>
      <c r="AP36" s="16"/>
      <c r="AQ36" s="4"/>
      <c r="AR36" s="4"/>
      <c r="AS36" s="4"/>
      <c r="AT36" s="4"/>
      <c r="AU36" s="4"/>
      <c r="AV36" s="4"/>
      <c r="AW36" s="4"/>
      <c r="AX36" s="4"/>
      <c r="AY36" s="9"/>
    </row>
    <row r="37" spans="1:51" ht="18.75" customHeight="1" x14ac:dyDescent="0.25">
      <c r="A37" s="8"/>
      <c r="B37" s="4"/>
      <c r="C37" s="4"/>
      <c r="D37" s="4"/>
      <c r="E37" s="13"/>
      <c r="F37" s="13"/>
      <c r="G37" s="13"/>
      <c r="H37" s="13"/>
      <c r="I37" s="13"/>
      <c r="J37" s="13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4"/>
      <c r="AH37" s="4"/>
      <c r="AI37" s="4"/>
      <c r="AJ37" s="16"/>
      <c r="AK37" s="16"/>
      <c r="AL37" s="16"/>
      <c r="AM37" s="16"/>
      <c r="AN37" s="16"/>
      <c r="AO37" s="16"/>
      <c r="AP37" s="16"/>
      <c r="AQ37" s="4"/>
      <c r="AR37" s="4"/>
      <c r="AS37" s="4"/>
      <c r="AT37" s="4"/>
      <c r="AU37" s="4"/>
      <c r="AV37" s="4"/>
      <c r="AW37" s="4"/>
      <c r="AX37" s="4"/>
      <c r="AY37" s="9"/>
    </row>
    <row r="38" spans="1:51" ht="18.75" customHeight="1" x14ac:dyDescent="0.25">
      <c r="A38" s="8"/>
      <c r="B38" s="4"/>
      <c r="C38" s="4"/>
      <c r="D38" s="4"/>
      <c r="E38" s="13"/>
      <c r="F38" s="13"/>
      <c r="G38" s="13"/>
      <c r="H38" s="13"/>
      <c r="I38" s="13"/>
      <c r="J38" s="13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4"/>
      <c r="AH38" s="4"/>
      <c r="AI38" s="4"/>
      <c r="AJ38" s="16"/>
      <c r="AK38" s="16"/>
      <c r="AL38" s="16"/>
      <c r="AM38" s="16"/>
      <c r="AN38" s="16"/>
      <c r="AO38" s="16"/>
      <c r="AP38" s="16"/>
      <c r="AQ38" s="4"/>
      <c r="AR38" s="4"/>
      <c r="AS38" s="4"/>
      <c r="AT38" s="4"/>
      <c r="AU38" s="4"/>
      <c r="AV38" s="4"/>
      <c r="AW38" s="4"/>
      <c r="AX38" s="4"/>
      <c r="AY38" s="9"/>
    </row>
    <row r="39" spans="1:51" ht="18.75" customHeight="1" x14ac:dyDescent="0.25">
      <c r="A39" s="8"/>
      <c r="B39" s="4"/>
      <c r="C39" s="4"/>
      <c r="D39" s="4"/>
      <c r="E39" s="13"/>
      <c r="F39" s="13"/>
      <c r="G39" s="13"/>
      <c r="H39" s="13"/>
      <c r="I39" s="13"/>
      <c r="J39" s="13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4"/>
      <c r="AH39" s="4"/>
      <c r="AI39" s="4"/>
      <c r="AJ39" s="16"/>
      <c r="AK39" s="16"/>
      <c r="AL39" s="16"/>
      <c r="AM39" s="16"/>
      <c r="AN39" s="16"/>
      <c r="AO39" s="16"/>
      <c r="AP39" s="16"/>
      <c r="AQ39" s="4"/>
      <c r="AR39" s="4"/>
      <c r="AS39" s="4"/>
      <c r="AT39" s="4"/>
      <c r="AU39" s="4"/>
      <c r="AV39" s="4"/>
      <c r="AW39" s="4"/>
      <c r="AX39" s="4"/>
      <c r="AY39" s="9"/>
    </row>
    <row r="40" spans="1:51" ht="18.75" customHeight="1" x14ac:dyDescent="0.25">
      <c r="A40" s="8"/>
      <c r="B40" s="4"/>
      <c r="C40" s="4"/>
      <c r="D40" s="4"/>
      <c r="E40" s="13"/>
      <c r="F40" s="13"/>
      <c r="G40" s="13"/>
      <c r="H40" s="13"/>
      <c r="I40" s="13"/>
      <c r="J40" s="13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4"/>
      <c r="AH40" s="4"/>
      <c r="AI40" s="4"/>
      <c r="AJ40" s="16"/>
      <c r="AK40" s="16"/>
      <c r="AL40" s="16"/>
      <c r="AM40" s="16"/>
      <c r="AN40" s="16"/>
      <c r="AO40" s="16"/>
      <c r="AP40" s="16"/>
      <c r="AQ40" s="4"/>
      <c r="AR40" s="4"/>
      <c r="AS40" s="4"/>
      <c r="AT40" s="4"/>
      <c r="AU40" s="4"/>
      <c r="AV40" s="4"/>
      <c r="AW40" s="4"/>
      <c r="AX40" s="4"/>
      <c r="AY40" s="9"/>
    </row>
    <row r="41" spans="1:51" ht="18.75" customHeight="1" x14ac:dyDescent="0.25">
      <c r="A41" s="8"/>
      <c r="B41" s="4"/>
      <c r="C41" s="4"/>
      <c r="D41" s="4"/>
      <c r="E41" s="13"/>
      <c r="F41" s="13"/>
      <c r="G41" s="13"/>
      <c r="H41" s="13"/>
      <c r="I41" s="13"/>
      <c r="J41" s="13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4"/>
      <c r="AH41" s="4"/>
      <c r="AI41" s="4"/>
      <c r="AJ41" s="16"/>
      <c r="AK41" s="16"/>
      <c r="AL41" s="16"/>
      <c r="AM41" s="16"/>
      <c r="AN41" s="16"/>
      <c r="AO41" s="16"/>
      <c r="AP41" s="16"/>
      <c r="AQ41" s="4"/>
      <c r="AR41" s="4"/>
      <c r="AS41" s="4"/>
      <c r="AT41" s="4"/>
      <c r="AU41" s="4"/>
      <c r="AV41" s="4"/>
      <c r="AW41" s="4"/>
      <c r="AX41" s="4"/>
      <c r="AY41" s="9"/>
    </row>
    <row r="42" spans="1:51" ht="18.75" customHeight="1" x14ac:dyDescent="0.25">
      <c r="A42" s="8"/>
      <c r="B42" s="4"/>
      <c r="C42" s="4"/>
      <c r="D42" s="4"/>
      <c r="E42" s="13"/>
      <c r="F42" s="13"/>
      <c r="G42" s="13"/>
      <c r="H42" s="13"/>
      <c r="I42" s="13"/>
      <c r="J42" s="13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4"/>
      <c r="AH42" s="4"/>
      <c r="AI42" s="4"/>
      <c r="AJ42" s="16"/>
      <c r="AK42" s="16"/>
      <c r="AL42" s="16"/>
      <c r="AM42" s="16"/>
      <c r="AN42" s="16"/>
      <c r="AO42" s="16"/>
      <c r="AP42" s="16"/>
      <c r="AQ42" s="4"/>
      <c r="AR42" s="4"/>
      <c r="AS42" s="4"/>
      <c r="AT42" s="4"/>
      <c r="AU42" s="4"/>
      <c r="AV42" s="4"/>
      <c r="AW42" s="4"/>
      <c r="AX42" s="4"/>
      <c r="AY42" s="9"/>
    </row>
    <row r="43" spans="1:51" ht="18.75" customHeight="1" x14ac:dyDescent="0.25">
      <c r="A43" s="8"/>
      <c r="B43" s="4"/>
      <c r="C43" s="4"/>
      <c r="D43" s="4"/>
      <c r="E43" s="13"/>
      <c r="F43" s="13"/>
      <c r="G43" s="13"/>
      <c r="H43" s="13"/>
      <c r="I43" s="13"/>
      <c r="J43" s="13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4"/>
      <c r="AH43" s="4"/>
      <c r="AI43" s="4"/>
      <c r="AJ43" s="16"/>
      <c r="AK43" s="16"/>
      <c r="AL43" s="16"/>
      <c r="AM43" s="16"/>
      <c r="AN43" s="16"/>
      <c r="AO43" s="16"/>
      <c r="AP43" s="16"/>
      <c r="AQ43" s="4"/>
      <c r="AR43" s="4"/>
      <c r="AS43" s="4"/>
      <c r="AT43" s="4"/>
      <c r="AU43" s="4"/>
      <c r="AV43" s="4"/>
      <c r="AW43" s="4"/>
      <c r="AX43" s="4"/>
      <c r="AY43" s="9"/>
    </row>
    <row r="44" spans="1:51" ht="18.75" customHeight="1" x14ac:dyDescent="0.25">
      <c r="A44" s="8"/>
      <c r="B44" s="4"/>
      <c r="C44" s="4"/>
      <c r="D44" s="4"/>
      <c r="E44" s="13"/>
      <c r="F44" s="13"/>
      <c r="G44" s="13"/>
      <c r="H44" s="13"/>
      <c r="I44" s="13"/>
      <c r="J44" s="13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4"/>
      <c r="AH44" s="4"/>
      <c r="AI44" s="4"/>
      <c r="AJ44" s="16"/>
      <c r="AK44" s="16"/>
      <c r="AL44" s="16"/>
      <c r="AM44" s="16"/>
      <c r="AN44" s="16"/>
      <c r="AO44" s="16"/>
      <c r="AP44" s="16"/>
      <c r="AQ44" s="4"/>
      <c r="AR44" s="4"/>
      <c r="AS44" s="4"/>
      <c r="AT44" s="4"/>
      <c r="AU44" s="4"/>
      <c r="AV44" s="4"/>
      <c r="AW44" s="4"/>
      <c r="AX44" s="4"/>
      <c r="AY44" s="9"/>
    </row>
    <row r="45" spans="1:51" ht="18.75" customHeight="1" x14ac:dyDescent="0.25">
      <c r="A45" s="8"/>
      <c r="B45" s="4"/>
      <c r="C45" s="4"/>
      <c r="D45" s="4"/>
      <c r="E45" s="13"/>
      <c r="F45" s="13"/>
      <c r="G45" s="13"/>
      <c r="H45" s="13"/>
      <c r="I45" s="13"/>
      <c r="J45" s="13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4"/>
      <c r="AH45" s="4"/>
      <c r="AI45" s="4"/>
      <c r="AJ45" s="16"/>
      <c r="AK45" s="16"/>
      <c r="AL45" s="16"/>
      <c r="AM45" s="16"/>
      <c r="AN45" s="16"/>
      <c r="AO45" s="16"/>
      <c r="AP45" s="16"/>
      <c r="AQ45" s="4"/>
      <c r="AR45" s="4"/>
      <c r="AS45" s="4"/>
      <c r="AT45" s="4"/>
      <c r="AU45" s="4"/>
      <c r="AV45" s="4"/>
      <c r="AW45" s="4"/>
      <c r="AX45" s="4"/>
      <c r="AY45" s="9"/>
    </row>
    <row r="46" spans="1:51" ht="18.75" customHeight="1" x14ac:dyDescent="0.25">
      <c r="A46" s="8"/>
      <c r="B46" s="4"/>
      <c r="C46" s="4"/>
      <c r="D46" s="4"/>
      <c r="E46" s="13"/>
      <c r="F46" s="13"/>
      <c r="G46" s="13"/>
      <c r="H46" s="13"/>
      <c r="I46" s="13"/>
      <c r="J46" s="13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4"/>
      <c r="AH46" s="4"/>
      <c r="AI46" s="4"/>
      <c r="AJ46" s="16"/>
      <c r="AK46" s="16"/>
      <c r="AL46" s="16"/>
      <c r="AM46" s="16"/>
      <c r="AN46" s="16"/>
      <c r="AO46" s="16"/>
      <c r="AP46" s="16"/>
      <c r="AQ46" s="4"/>
      <c r="AR46" s="4"/>
      <c r="AS46" s="4"/>
      <c r="AT46" s="4"/>
      <c r="AU46" s="4"/>
      <c r="AV46" s="4"/>
      <c r="AW46" s="4"/>
      <c r="AX46" s="4"/>
      <c r="AY46" s="9"/>
    </row>
    <row r="47" spans="1:51" ht="18.75" customHeight="1" x14ac:dyDescent="0.25">
      <c r="A47" s="8"/>
      <c r="B47" s="4"/>
      <c r="C47" s="4"/>
      <c r="D47" s="4"/>
      <c r="E47" s="13"/>
      <c r="F47" s="13"/>
      <c r="G47" s="13"/>
      <c r="H47" s="13"/>
      <c r="I47" s="13"/>
      <c r="J47" s="13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4"/>
      <c r="AH47" s="4"/>
      <c r="AI47" s="4"/>
      <c r="AJ47" s="16"/>
      <c r="AK47" s="16"/>
      <c r="AL47" s="16"/>
      <c r="AM47" s="16"/>
      <c r="AN47" s="16"/>
      <c r="AO47" s="16"/>
      <c r="AP47" s="16"/>
      <c r="AQ47" s="4"/>
      <c r="AR47" s="4"/>
      <c r="AS47" s="4"/>
      <c r="AT47" s="4"/>
      <c r="AU47" s="4"/>
      <c r="AV47" s="4"/>
      <c r="AW47" s="4"/>
      <c r="AX47" s="4"/>
      <c r="AY47" s="9"/>
    </row>
    <row r="48" spans="1:51" ht="18.75" customHeight="1" x14ac:dyDescent="0.25">
      <c r="A48" s="8"/>
      <c r="B48" s="4"/>
      <c r="C48" s="4"/>
      <c r="D48" s="4"/>
      <c r="E48" s="13"/>
      <c r="F48" s="13"/>
      <c r="G48" s="13"/>
      <c r="H48" s="13"/>
      <c r="I48" s="13"/>
      <c r="J48" s="13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4"/>
      <c r="AH48" s="4"/>
      <c r="AI48" s="4"/>
      <c r="AJ48" s="16"/>
      <c r="AK48" s="16"/>
      <c r="AL48" s="16"/>
      <c r="AM48" s="16"/>
      <c r="AN48" s="16"/>
      <c r="AO48" s="16"/>
      <c r="AP48" s="16"/>
      <c r="AQ48" s="4"/>
      <c r="AR48" s="4"/>
      <c r="AS48" s="4"/>
      <c r="AT48" s="4"/>
      <c r="AU48" s="4"/>
      <c r="AV48" s="4"/>
      <c r="AW48" s="4"/>
      <c r="AX48" s="4"/>
      <c r="AY48" s="9"/>
    </row>
    <row r="49" spans="1:51" ht="18.75" customHeight="1" x14ac:dyDescent="0.25">
      <c r="A49" s="8"/>
      <c r="B49" s="4"/>
      <c r="C49" s="4"/>
      <c r="D49" s="4"/>
      <c r="E49" s="13"/>
      <c r="F49" s="13"/>
      <c r="G49" s="13"/>
      <c r="H49" s="13"/>
      <c r="I49" s="13"/>
      <c r="J49" s="13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4"/>
      <c r="AH49" s="4"/>
      <c r="AI49" s="4"/>
      <c r="AJ49" s="16"/>
      <c r="AK49" s="16"/>
      <c r="AL49" s="16"/>
      <c r="AM49" s="16"/>
      <c r="AN49" s="16"/>
      <c r="AO49" s="16"/>
      <c r="AP49" s="16"/>
      <c r="AQ49" s="4"/>
      <c r="AR49" s="4"/>
      <c r="AS49" s="4"/>
      <c r="AT49" s="4"/>
      <c r="AU49" s="4"/>
      <c r="AV49" s="4"/>
      <c r="AW49" s="4"/>
      <c r="AX49" s="4"/>
      <c r="AY49" s="9"/>
    </row>
    <row r="50" spans="1:51" ht="18.75" customHeight="1" x14ac:dyDescent="0.25">
      <c r="A50" s="8"/>
      <c r="B50" s="4"/>
      <c r="C50" s="4"/>
      <c r="D50" s="4"/>
      <c r="E50" s="13"/>
      <c r="F50" s="13"/>
      <c r="G50" s="13"/>
      <c r="H50" s="13"/>
      <c r="I50" s="13"/>
      <c r="J50" s="13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4"/>
      <c r="AH50" s="4"/>
      <c r="AI50" s="4"/>
      <c r="AJ50" s="16"/>
      <c r="AK50" s="16"/>
      <c r="AL50" s="16"/>
      <c r="AM50" s="16"/>
      <c r="AN50" s="16"/>
      <c r="AO50" s="16"/>
      <c r="AP50" s="16"/>
      <c r="AQ50" s="4"/>
      <c r="AR50" s="4"/>
      <c r="AS50" s="4"/>
      <c r="AT50" s="4"/>
      <c r="AU50" s="4"/>
      <c r="AV50" s="4"/>
      <c r="AW50" s="4"/>
      <c r="AX50" s="4"/>
      <c r="AY50" s="9"/>
    </row>
    <row r="51" spans="1:51" ht="18.75" customHeight="1" x14ac:dyDescent="0.25">
      <c r="A51" s="8"/>
      <c r="B51" s="4"/>
      <c r="C51" s="4"/>
      <c r="D51" s="4"/>
      <c r="E51" s="13"/>
      <c r="F51" s="13"/>
      <c r="G51" s="13"/>
      <c r="H51" s="13"/>
      <c r="I51" s="13"/>
      <c r="J51" s="13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4"/>
      <c r="AH51" s="4"/>
      <c r="AI51" s="4"/>
      <c r="AJ51" s="16"/>
      <c r="AK51" s="16"/>
      <c r="AL51" s="16"/>
      <c r="AM51" s="16"/>
      <c r="AN51" s="16"/>
      <c r="AO51" s="16"/>
      <c r="AP51" s="16"/>
      <c r="AQ51" s="4"/>
      <c r="AR51" s="4"/>
      <c r="AS51" s="4"/>
      <c r="AT51" s="4"/>
      <c r="AU51" s="4"/>
      <c r="AV51" s="4"/>
      <c r="AW51" s="4"/>
      <c r="AX51" s="4"/>
      <c r="AY51" s="9"/>
    </row>
    <row r="52" spans="1:51" ht="18.75" customHeight="1" x14ac:dyDescent="0.25">
      <c r="A52" s="3"/>
      <c r="B52" s="25"/>
      <c r="C52" s="25"/>
      <c r="D52" s="25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6"/>
      <c r="Z52" s="16"/>
      <c r="AA52" s="16"/>
      <c r="AB52" s="27"/>
      <c r="AC52" s="27"/>
      <c r="AD52" s="27"/>
      <c r="AE52" s="27"/>
      <c r="AF52" s="27"/>
      <c r="AG52" s="25"/>
      <c r="AH52" s="25"/>
      <c r="AI52" s="25"/>
      <c r="AJ52" s="27"/>
      <c r="AK52" s="27"/>
      <c r="AL52" s="27"/>
      <c r="AM52" s="27"/>
      <c r="AN52" s="27"/>
      <c r="AO52" s="27"/>
      <c r="AP52" s="27"/>
      <c r="AQ52" s="25"/>
      <c r="AR52" s="25"/>
      <c r="AS52" s="25"/>
      <c r="AT52" s="25"/>
      <c r="AU52" s="25"/>
      <c r="AV52" s="25"/>
      <c r="AW52" s="25"/>
      <c r="AX52" s="25"/>
      <c r="AY52" s="5"/>
    </row>
    <row r="53" spans="1:51" ht="18.75" customHeight="1" x14ac:dyDescent="0.25">
      <c r="A53" s="8"/>
      <c r="B53" s="32" t="s">
        <v>28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  <c r="Y53" s="24"/>
      <c r="Z53" s="16"/>
      <c r="AA53" s="31"/>
      <c r="AB53" s="32" t="s">
        <v>29</v>
      </c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4"/>
      <c r="AY53" s="9"/>
    </row>
    <row r="54" spans="1:51" ht="18.75" customHeight="1" x14ac:dyDescent="0.25">
      <c r="A54" s="8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7"/>
      <c r="Y54" s="24"/>
      <c r="Z54" s="16"/>
      <c r="AA54" s="31"/>
      <c r="AB54" s="35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7"/>
      <c r="AY54" s="9"/>
    </row>
    <row r="55" spans="1:51" ht="18.75" customHeight="1" thickBot="1" x14ac:dyDescent="0.3">
      <c r="A55" s="6"/>
      <c r="B55" s="28"/>
      <c r="C55" s="28"/>
      <c r="D55" s="28"/>
      <c r="E55" s="29"/>
      <c r="F55" s="29"/>
      <c r="G55" s="29"/>
      <c r="H55" s="29"/>
      <c r="I55" s="29"/>
      <c r="J55" s="29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17"/>
      <c r="Z55" s="17"/>
      <c r="AA55" s="17"/>
      <c r="AB55" s="30"/>
      <c r="AC55" s="30"/>
      <c r="AD55" s="30"/>
      <c r="AE55" s="30"/>
      <c r="AF55" s="30"/>
      <c r="AG55" s="28"/>
      <c r="AH55" s="28"/>
      <c r="AI55" s="28"/>
      <c r="AJ55" s="30"/>
      <c r="AK55" s="30"/>
      <c r="AL55" s="30"/>
      <c r="AM55" s="30"/>
      <c r="AN55" s="30"/>
      <c r="AO55" s="30"/>
      <c r="AP55" s="30"/>
      <c r="AQ55" s="28"/>
      <c r="AR55" s="28"/>
      <c r="AS55" s="28"/>
      <c r="AT55" s="28"/>
      <c r="AU55" s="28"/>
      <c r="AV55" s="28"/>
      <c r="AW55" s="28"/>
      <c r="AX55" s="28"/>
      <c r="AY55" s="7"/>
    </row>
  </sheetData>
  <mergeCells count="342">
    <mergeCell ref="B2:AX4"/>
    <mergeCell ref="AD32:AF32"/>
    <mergeCell ref="AG32:AI32"/>
    <mergeCell ref="AJ32:AL32"/>
    <mergeCell ref="AM32:AP32"/>
    <mergeCell ref="AQ32:AT32"/>
    <mergeCell ref="AU32:AX32"/>
    <mergeCell ref="AQ31:AT31"/>
    <mergeCell ref="AU31:AX31"/>
    <mergeCell ref="B32:D32"/>
    <mergeCell ref="E32:G32"/>
    <mergeCell ref="H32:J32"/>
    <mergeCell ref="K32:N32"/>
    <mergeCell ref="O32:R32"/>
    <mergeCell ref="S32:V32"/>
    <mergeCell ref="W32:Z32"/>
    <mergeCell ref="AA32:AC32"/>
    <mergeCell ref="W31:Z31"/>
    <mergeCell ref="AA31:AC31"/>
    <mergeCell ref="AD31:AF31"/>
    <mergeCell ref="AG31:AI31"/>
    <mergeCell ref="AJ31:AL31"/>
    <mergeCell ref="AM31:AP31"/>
    <mergeCell ref="B31:D31"/>
    <mergeCell ref="E31:G31"/>
    <mergeCell ref="H31:J31"/>
    <mergeCell ref="K31:N31"/>
    <mergeCell ref="O31:R31"/>
    <mergeCell ref="S31:V31"/>
    <mergeCell ref="AD30:AF30"/>
    <mergeCell ref="AG30:AI30"/>
    <mergeCell ref="AJ30:AL30"/>
    <mergeCell ref="AM30:AP30"/>
    <mergeCell ref="AQ30:AT30"/>
    <mergeCell ref="AU30:AX30"/>
    <mergeCell ref="AQ29:AT29"/>
    <mergeCell ref="AU29:AX29"/>
    <mergeCell ref="B30:D30"/>
    <mergeCell ref="E30:G30"/>
    <mergeCell ref="H30:J30"/>
    <mergeCell ref="K30:N30"/>
    <mergeCell ref="O30:R30"/>
    <mergeCell ref="S30:V30"/>
    <mergeCell ref="W30:Z30"/>
    <mergeCell ref="AA30:AC30"/>
    <mergeCell ref="W29:Z29"/>
    <mergeCell ref="AA29:AC29"/>
    <mergeCell ref="AD29:AF29"/>
    <mergeCell ref="AG29:AI29"/>
    <mergeCell ref="AJ29:AL29"/>
    <mergeCell ref="AM29:AP29"/>
    <mergeCell ref="B29:D29"/>
    <mergeCell ref="E29:G29"/>
    <mergeCell ref="H29:J29"/>
    <mergeCell ref="K29:N29"/>
    <mergeCell ref="O29:R29"/>
    <mergeCell ref="S29:V29"/>
    <mergeCell ref="AD28:AF28"/>
    <mergeCell ref="AG28:AI28"/>
    <mergeCell ref="AJ28:AL28"/>
    <mergeCell ref="AM28:AP28"/>
    <mergeCell ref="AQ28:AT28"/>
    <mergeCell ref="AU28:AX28"/>
    <mergeCell ref="AQ27:AT27"/>
    <mergeCell ref="AU27:AX27"/>
    <mergeCell ref="B28:D28"/>
    <mergeCell ref="E28:G28"/>
    <mergeCell ref="H28:J28"/>
    <mergeCell ref="K28:N28"/>
    <mergeCell ref="O28:R28"/>
    <mergeCell ref="S28:V28"/>
    <mergeCell ref="W28:Z28"/>
    <mergeCell ref="AA28:AC28"/>
    <mergeCell ref="W27:Z27"/>
    <mergeCell ref="AA27:AC27"/>
    <mergeCell ref="AD27:AF27"/>
    <mergeCell ref="AG27:AI27"/>
    <mergeCell ref="AJ27:AL27"/>
    <mergeCell ref="AM27:AP27"/>
    <mergeCell ref="B27:D27"/>
    <mergeCell ref="E27:G27"/>
    <mergeCell ref="H27:J27"/>
    <mergeCell ref="K27:N27"/>
    <mergeCell ref="O27:R27"/>
    <mergeCell ref="S27:V27"/>
    <mergeCell ref="AD26:AF26"/>
    <mergeCell ref="AG26:AI26"/>
    <mergeCell ref="AJ26:AL26"/>
    <mergeCell ref="AM26:AP26"/>
    <mergeCell ref="AQ26:AT26"/>
    <mergeCell ref="AU26:AX26"/>
    <mergeCell ref="AQ25:AT25"/>
    <mergeCell ref="AU25:AX25"/>
    <mergeCell ref="B26:D26"/>
    <mergeCell ref="E26:G26"/>
    <mergeCell ref="H26:J26"/>
    <mergeCell ref="K26:N26"/>
    <mergeCell ref="O26:R26"/>
    <mergeCell ref="S26:V26"/>
    <mergeCell ref="W26:Z26"/>
    <mergeCell ref="AA26:AC26"/>
    <mergeCell ref="W25:Z25"/>
    <mergeCell ref="AA25:AC25"/>
    <mergeCell ref="AD25:AF25"/>
    <mergeCell ref="AG25:AI25"/>
    <mergeCell ref="AJ25:AL25"/>
    <mergeCell ref="AM25:AP25"/>
    <mergeCell ref="B25:D25"/>
    <mergeCell ref="E25:G25"/>
    <mergeCell ref="H25:J25"/>
    <mergeCell ref="K25:N25"/>
    <mergeCell ref="O25:R25"/>
    <mergeCell ref="S25:V25"/>
    <mergeCell ref="AD24:AF24"/>
    <mergeCell ref="AG24:AI24"/>
    <mergeCell ref="AJ24:AL24"/>
    <mergeCell ref="AM24:AP24"/>
    <mergeCell ref="AQ24:AT24"/>
    <mergeCell ref="AU24:AX24"/>
    <mergeCell ref="AQ23:AT23"/>
    <mergeCell ref="AU23:AX23"/>
    <mergeCell ref="B24:D24"/>
    <mergeCell ref="E24:G24"/>
    <mergeCell ref="H24:J24"/>
    <mergeCell ref="K24:N24"/>
    <mergeCell ref="O24:R24"/>
    <mergeCell ref="S24:V24"/>
    <mergeCell ref="W24:Z24"/>
    <mergeCell ref="AA24:AC24"/>
    <mergeCell ref="W23:Z23"/>
    <mergeCell ref="AA23:AC23"/>
    <mergeCell ref="AD23:AF23"/>
    <mergeCell ref="AG23:AI23"/>
    <mergeCell ref="AJ23:AL23"/>
    <mergeCell ref="AM23:AP23"/>
    <mergeCell ref="B23:D23"/>
    <mergeCell ref="E23:G23"/>
    <mergeCell ref="H23:J23"/>
    <mergeCell ref="K23:N23"/>
    <mergeCell ref="O23:R23"/>
    <mergeCell ref="S23:V23"/>
    <mergeCell ref="AD22:AF22"/>
    <mergeCell ref="AG22:AI22"/>
    <mergeCell ref="AJ22:AL22"/>
    <mergeCell ref="AM22:AP22"/>
    <mergeCell ref="AQ22:AT22"/>
    <mergeCell ref="AU22:AX22"/>
    <mergeCell ref="B22:D22"/>
    <mergeCell ref="E22:G22"/>
    <mergeCell ref="H22:J22"/>
    <mergeCell ref="K22:N22"/>
    <mergeCell ref="O22:R22"/>
    <mergeCell ref="S22:V22"/>
    <mergeCell ref="W22:Z22"/>
    <mergeCell ref="AA22:AC22"/>
    <mergeCell ref="AQ21:AT21"/>
    <mergeCell ref="AU21:AX21"/>
    <mergeCell ref="W21:Z21"/>
    <mergeCell ref="AA21:AC21"/>
    <mergeCell ref="AD21:AF21"/>
    <mergeCell ref="AG21:AI21"/>
    <mergeCell ref="AJ21:AL21"/>
    <mergeCell ref="AM21:AP21"/>
    <mergeCell ref="B21:D21"/>
    <mergeCell ref="E21:G21"/>
    <mergeCell ref="H21:J21"/>
    <mergeCell ref="K21:N21"/>
    <mergeCell ref="O21:R21"/>
    <mergeCell ref="S21:V21"/>
    <mergeCell ref="AD20:AF20"/>
    <mergeCell ref="AG20:AI20"/>
    <mergeCell ref="AJ20:AL20"/>
    <mergeCell ref="AM20:AP20"/>
    <mergeCell ref="AQ20:AT20"/>
    <mergeCell ref="AU20:AX20"/>
    <mergeCell ref="AQ19:AT19"/>
    <mergeCell ref="AU19:AX19"/>
    <mergeCell ref="B20:D20"/>
    <mergeCell ref="E20:G20"/>
    <mergeCell ref="H20:J20"/>
    <mergeCell ref="K20:N20"/>
    <mergeCell ref="O20:R20"/>
    <mergeCell ref="S20:V20"/>
    <mergeCell ref="W20:Z20"/>
    <mergeCell ref="AA20:AC20"/>
    <mergeCell ref="W19:Z19"/>
    <mergeCell ref="AA19:AC19"/>
    <mergeCell ref="AD19:AF19"/>
    <mergeCell ref="AG19:AI19"/>
    <mergeCell ref="AJ19:AL19"/>
    <mergeCell ref="AM19:AP19"/>
    <mergeCell ref="B19:D19"/>
    <mergeCell ref="E19:G19"/>
    <mergeCell ref="H19:J19"/>
    <mergeCell ref="K19:N19"/>
    <mergeCell ref="O19:R19"/>
    <mergeCell ref="S19:V19"/>
    <mergeCell ref="AD18:AF18"/>
    <mergeCell ref="AG18:AI18"/>
    <mergeCell ref="AJ18:AL18"/>
    <mergeCell ref="AM18:AP18"/>
    <mergeCell ref="AQ18:AT18"/>
    <mergeCell ref="AU18:AX18"/>
    <mergeCell ref="AQ17:AT17"/>
    <mergeCell ref="AU17:AX17"/>
    <mergeCell ref="B18:D18"/>
    <mergeCell ref="E18:G18"/>
    <mergeCell ref="H18:J18"/>
    <mergeCell ref="K18:N18"/>
    <mergeCell ref="O18:R18"/>
    <mergeCell ref="S18:V18"/>
    <mergeCell ref="W18:Z18"/>
    <mergeCell ref="AA18:AC18"/>
    <mergeCell ref="W17:Z17"/>
    <mergeCell ref="AA17:AC17"/>
    <mergeCell ref="AD17:AF17"/>
    <mergeCell ref="AG17:AI17"/>
    <mergeCell ref="AJ17:AL17"/>
    <mergeCell ref="AM17:AP17"/>
    <mergeCell ref="B17:D17"/>
    <mergeCell ref="E17:G17"/>
    <mergeCell ref="H17:J17"/>
    <mergeCell ref="K17:N17"/>
    <mergeCell ref="O17:R17"/>
    <mergeCell ref="S17:V17"/>
    <mergeCell ref="AD16:AF16"/>
    <mergeCell ref="AG16:AI16"/>
    <mergeCell ref="AJ16:AL16"/>
    <mergeCell ref="AM16:AP16"/>
    <mergeCell ref="AQ16:AT16"/>
    <mergeCell ref="AU16:AX16"/>
    <mergeCell ref="AQ15:AT15"/>
    <mergeCell ref="AU15:AX15"/>
    <mergeCell ref="B16:D16"/>
    <mergeCell ref="E16:G16"/>
    <mergeCell ref="H16:J16"/>
    <mergeCell ref="K16:N16"/>
    <mergeCell ref="O16:R16"/>
    <mergeCell ref="S16:V16"/>
    <mergeCell ref="W16:Z16"/>
    <mergeCell ref="AA16:AC16"/>
    <mergeCell ref="W15:Z15"/>
    <mergeCell ref="AA15:AC15"/>
    <mergeCell ref="AD15:AF15"/>
    <mergeCell ref="AG15:AI15"/>
    <mergeCell ref="AJ15:AL15"/>
    <mergeCell ref="AM15:AP15"/>
    <mergeCell ref="B15:D15"/>
    <mergeCell ref="E15:G15"/>
    <mergeCell ref="H15:J15"/>
    <mergeCell ref="K15:N15"/>
    <mergeCell ref="O15:R15"/>
    <mergeCell ref="S15:V15"/>
    <mergeCell ref="AD14:AF14"/>
    <mergeCell ref="AG14:AI14"/>
    <mergeCell ref="AJ14:AL14"/>
    <mergeCell ref="AM14:AP14"/>
    <mergeCell ref="AQ14:AT14"/>
    <mergeCell ref="AU14:AX14"/>
    <mergeCell ref="AQ13:AT13"/>
    <mergeCell ref="AU13:AX13"/>
    <mergeCell ref="B14:D14"/>
    <mergeCell ref="E14:G14"/>
    <mergeCell ref="H14:J14"/>
    <mergeCell ref="K14:N14"/>
    <mergeCell ref="O14:R14"/>
    <mergeCell ref="S14:V14"/>
    <mergeCell ref="W14:Z14"/>
    <mergeCell ref="AA14:AC14"/>
    <mergeCell ref="W13:Z13"/>
    <mergeCell ref="AA13:AC13"/>
    <mergeCell ref="AD13:AF13"/>
    <mergeCell ref="AG13:AI13"/>
    <mergeCell ref="AJ13:AL13"/>
    <mergeCell ref="AM13:AP13"/>
    <mergeCell ref="B13:D13"/>
    <mergeCell ref="E13:G13"/>
    <mergeCell ref="H13:J13"/>
    <mergeCell ref="K13:N13"/>
    <mergeCell ref="O13:R13"/>
    <mergeCell ref="S13:V13"/>
    <mergeCell ref="AD12:AF12"/>
    <mergeCell ref="AG12:AI12"/>
    <mergeCell ref="AJ12:AL12"/>
    <mergeCell ref="AM12:AP12"/>
    <mergeCell ref="AQ12:AT12"/>
    <mergeCell ref="AU12:AX12"/>
    <mergeCell ref="AQ11:AT11"/>
    <mergeCell ref="AU11:AX11"/>
    <mergeCell ref="B12:D12"/>
    <mergeCell ref="E12:G12"/>
    <mergeCell ref="H12:J12"/>
    <mergeCell ref="K12:N12"/>
    <mergeCell ref="O12:R12"/>
    <mergeCell ref="S12:V12"/>
    <mergeCell ref="W12:Z12"/>
    <mergeCell ref="AA12:AC12"/>
    <mergeCell ref="W11:Z11"/>
    <mergeCell ref="AA11:AC11"/>
    <mergeCell ref="AD11:AF11"/>
    <mergeCell ref="AG11:AI11"/>
    <mergeCell ref="AJ11:AL11"/>
    <mergeCell ref="AM11:AP11"/>
    <mergeCell ref="B11:D11"/>
    <mergeCell ref="E11:G11"/>
    <mergeCell ref="AU7:AX9"/>
    <mergeCell ref="O6:AF6"/>
    <mergeCell ref="E6:N6"/>
    <mergeCell ref="AG6:AX6"/>
    <mergeCell ref="H11:J11"/>
    <mergeCell ref="K11:N11"/>
    <mergeCell ref="O11:R11"/>
    <mergeCell ref="S11:V11"/>
    <mergeCell ref="AD10:AF10"/>
    <mergeCell ref="AG10:AI10"/>
    <mergeCell ref="AJ10:AL10"/>
    <mergeCell ref="AM10:AP10"/>
    <mergeCell ref="AQ10:AT10"/>
    <mergeCell ref="B53:X54"/>
    <mergeCell ref="AB53:AX54"/>
    <mergeCell ref="B10:D10"/>
    <mergeCell ref="E10:G10"/>
    <mergeCell ref="H10:J10"/>
    <mergeCell ref="AD7:AF9"/>
    <mergeCell ref="AG7:AI9"/>
    <mergeCell ref="AJ7:AL9"/>
    <mergeCell ref="AM7:AP9"/>
    <mergeCell ref="K7:N9"/>
    <mergeCell ref="O7:R9"/>
    <mergeCell ref="S7:V9"/>
    <mergeCell ref="W7:Z9"/>
    <mergeCell ref="AA7:AC9"/>
    <mergeCell ref="E7:G9"/>
    <mergeCell ref="B6:D9"/>
    <mergeCell ref="H7:J9"/>
    <mergeCell ref="AU10:AX10"/>
    <mergeCell ref="K10:N10"/>
    <mergeCell ref="O10:R10"/>
    <mergeCell ref="S10:V10"/>
    <mergeCell ref="W10:Z10"/>
    <mergeCell ref="AA10:AC10"/>
    <mergeCell ref="AQ7:AT9"/>
  </mergeCells>
  <dataValidations disablePrompts="1" count="1">
    <dataValidation type="list" allowBlank="1" showInputMessage="1" showErrorMessage="1" sqref="AG10:AI21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DIMENSIONAMENTO DE PILARES</vt:lpstr>
      <vt:lpstr>'DIMENSIONAMENTO DE PILARES'!Area_de_impressao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Tambelli</dc:creator>
  <cp:lastModifiedBy>Wilson</cp:lastModifiedBy>
  <cp:lastPrinted>2017-05-11T17:40:55Z</cp:lastPrinted>
  <dcterms:created xsi:type="dcterms:W3CDTF">2017-05-06T13:50:31Z</dcterms:created>
  <dcterms:modified xsi:type="dcterms:W3CDTF">2017-05-22T12:49:04Z</dcterms:modified>
</cp:coreProperties>
</file>